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15450" windowHeight="11010" activeTab="3"/>
  </bookViews>
  <sheets>
    <sheet name="Stacjonarne" sheetId="1" r:id="rId1"/>
    <sheet name="DETEK Z ELEM KRYMINAL" sheetId="2" r:id="rId2"/>
    <sheet name="KPK" sheetId="3" r:id="rId3"/>
    <sheet name=" PREWENCJA KRYMINLANA" sheetId="4" r:id="rId4"/>
  </sheets>
  <externalReferences>
    <externalReference r:id="rId7"/>
  </externalReferences>
  <definedNames>
    <definedName name="_xlnm.Print_Area" localSheetId="3">' PREWENCJA KRYMINLANA'!$A$1:$AC$40</definedName>
    <definedName name="_xlnm.Print_Area" localSheetId="1">'DETEK Z ELEM KRYMINAL'!$A$1:$AC$36</definedName>
    <definedName name="_xlnm.Print_Area" localSheetId="2">'KPK'!$A$1:$AB$34</definedName>
    <definedName name="_xlnm.Print_Area" localSheetId="0">'Stacjonarne'!$A$1:$AB$46</definedName>
  </definedNames>
  <calcPr fullCalcOnLoad="1"/>
</workbook>
</file>

<file path=xl/sharedStrings.xml><?xml version="1.0" encoding="utf-8"?>
<sst xmlns="http://schemas.openxmlformats.org/spreadsheetml/2006/main" count="433" uniqueCount="207">
  <si>
    <t>L.P.</t>
  </si>
  <si>
    <t>NAZWA PRZEDMIOTU</t>
  </si>
  <si>
    <t>GODZINY ZAJĘĆ</t>
  </si>
  <si>
    <t>ROZKŁAD GODZIN I ZAJĘĆ</t>
  </si>
  <si>
    <t>Punkty ECTS</t>
  </si>
  <si>
    <t>EGZ/ZAL</t>
  </si>
  <si>
    <t>RAZEM</t>
  </si>
  <si>
    <t>WYKŁADY</t>
  </si>
  <si>
    <t>ROK I</t>
  </si>
  <si>
    <t>ROK II</t>
  </si>
  <si>
    <t>ROK III</t>
  </si>
  <si>
    <t>SEM I</t>
  </si>
  <si>
    <t>SEM II</t>
  </si>
  <si>
    <t>SEM III</t>
  </si>
  <si>
    <t>SEM IV</t>
  </si>
  <si>
    <t>SEM V</t>
  </si>
  <si>
    <t>SEM VI</t>
  </si>
  <si>
    <t>W</t>
  </si>
  <si>
    <t>ĆW</t>
  </si>
  <si>
    <t xml:space="preserve">W </t>
  </si>
  <si>
    <t>E</t>
  </si>
  <si>
    <t>Z</t>
  </si>
  <si>
    <t>BHP</t>
  </si>
  <si>
    <t>Razem:</t>
  </si>
  <si>
    <t>Ogółem A+B+C</t>
  </si>
  <si>
    <t>Liczba godzin w roku</t>
  </si>
  <si>
    <t>Liczba godzin w semestrze</t>
  </si>
  <si>
    <t>Przedmioty kształcenia ogólnego, podstawowego i kierunkowego</t>
  </si>
  <si>
    <t>STUDIA STACJONARNE I stopnia</t>
  </si>
  <si>
    <t>E. MODUŁ KSZTAŁCENIA PRAKTYCZNEGO</t>
  </si>
  <si>
    <t>C. MODUŁ KSZTAŁCENIA KIERUNKOWEGO</t>
  </si>
  <si>
    <t>Seminarium licencjackie</t>
  </si>
  <si>
    <t>Zo</t>
  </si>
  <si>
    <t>Ogółem A+B+C+D</t>
  </si>
  <si>
    <t xml:space="preserve">SEMINARIA </t>
  </si>
  <si>
    <t>ĆWICZENIA/ KONWERSATORIA</t>
  </si>
  <si>
    <t>E - egzamin, Zo - zaliczenie na ocenę, Z - zaliczenie</t>
  </si>
  <si>
    <t xml:space="preserve">D. MODUŁ KSZTAŁCENIA SPECJALNOŚCIOWEGO </t>
  </si>
  <si>
    <t>B. MODUŁ KSZTAŁCENIA PODSTAWOWEGO</t>
  </si>
  <si>
    <t>A. MODUŁ KSZTAŁCENIA OGÓLNEGO</t>
  </si>
  <si>
    <t>ECTS</t>
  </si>
  <si>
    <t>Kod przedmiotu</t>
  </si>
  <si>
    <t xml:space="preserve">Wychowanie fizyczne </t>
  </si>
  <si>
    <t>SEMINARIA</t>
  </si>
  <si>
    <t>E-egzamin, Zo - zaliczenie na ocenę, Z - zaliczenie</t>
  </si>
  <si>
    <t>Przedmioty kształcenia podlegające wyborowi</t>
  </si>
  <si>
    <t>Język obcy</t>
  </si>
  <si>
    <t>Zo/E</t>
  </si>
  <si>
    <t xml:space="preserve">Prawo ochrony własności intelektualnej </t>
  </si>
  <si>
    <t>Przysposobienie biblioteczne</t>
  </si>
  <si>
    <t>Praktyka zawodowa</t>
  </si>
  <si>
    <t>KIERUNEK: KRYMINOLOGIA</t>
  </si>
  <si>
    <t>Socjologia kryminalistyczna</t>
  </si>
  <si>
    <t>Modele i systemy interwencji kryzysowej. Rozwiązywanie sytuacji kryzysowych</t>
  </si>
  <si>
    <t>Probacja w systemie społecznym</t>
  </si>
  <si>
    <t>Problemy cyberprzestrzeni i mediów cyfrowych. Cyberprzestępczość</t>
  </si>
  <si>
    <t>Warsztaty umiejętności mediacyjnych i negocjacyjnych</t>
  </si>
  <si>
    <t>Teorie zachowań dewiacyjnych</t>
  </si>
  <si>
    <t>Globalizacja procesów dezintegracji społecznej</t>
  </si>
  <si>
    <t>Ćwiczenia/ Labolatoria</t>
  </si>
  <si>
    <t>Ćwiczenia/Labolatoria</t>
  </si>
  <si>
    <t xml:space="preserve">E </t>
  </si>
  <si>
    <t>Elementy prawa</t>
  </si>
  <si>
    <t>Wiktymologia</t>
  </si>
  <si>
    <t>Wprowadzenie do kryminologii</t>
  </si>
  <si>
    <t>Psychologia osobowości i różnic indywidualnych</t>
  </si>
  <si>
    <t>Specjalność: Kryminologia penitencjarno-kuratorska</t>
  </si>
  <si>
    <t>Penologia</t>
  </si>
  <si>
    <t>Psychologia penitencjarna</t>
  </si>
  <si>
    <t>System penitencjarny</t>
  </si>
  <si>
    <t>Resocjalizacja penitencjarna</t>
  </si>
  <si>
    <t>Pomoc postpenitencjarna</t>
  </si>
  <si>
    <t>Historia więziennictwa</t>
  </si>
  <si>
    <t>Diagnostyka psychologiczna</t>
  </si>
  <si>
    <t>Organizacja i metodyka pracy służby więziennej</t>
  </si>
  <si>
    <t>Problemy niedostosowania społecznego i patologie społeczne</t>
  </si>
  <si>
    <t>Podstawy kryminalistyki</t>
  </si>
  <si>
    <t>Przestępczość nieletnich</t>
  </si>
  <si>
    <t>Podstawy prawa gospodarczego</t>
  </si>
  <si>
    <t>Taktyka i technika detektywistyczna</t>
  </si>
  <si>
    <t>Bezpieczeństwo ruchu drogowego</t>
  </si>
  <si>
    <t>KR1.01/KR1.02/KR1.03/KR1.04</t>
  </si>
  <si>
    <t>KR1.07</t>
  </si>
  <si>
    <t>KR1.08</t>
  </si>
  <si>
    <t>KR1.09</t>
  </si>
  <si>
    <t>KR1.10</t>
  </si>
  <si>
    <t>KR1.13</t>
  </si>
  <si>
    <t>KR1.14</t>
  </si>
  <si>
    <t>KR1.16</t>
  </si>
  <si>
    <t>KR1.17</t>
  </si>
  <si>
    <t>KR1.18</t>
  </si>
  <si>
    <t>KR1.19</t>
  </si>
  <si>
    <t>KR1.20</t>
  </si>
  <si>
    <t>KR1.21</t>
  </si>
  <si>
    <t>KR1.22</t>
  </si>
  <si>
    <t>KR1.23</t>
  </si>
  <si>
    <t>KR1.24</t>
  </si>
  <si>
    <t>KR1.25</t>
  </si>
  <si>
    <t>KR1.26</t>
  </si>
  <si>
    <t>KR1.27</t>
  </si>
  <si>
    <t>KR1.28</t>
  </si>
  <si>
    <t>KR1.29</t>
  </si>
  <si>
    <t>KR1.30</t>
  </si>
  <si>
    <t>KR1.49</t>
  </si>
  <si>
    <t>KR1.50</t>
  </si>
  <si>
    <t>KR1.51</t>
  </si>
  <si>
    <t>KR1.52</t>
  </si>
  <si>
    <t>KR1.53</t>
  </si>
  <si>
    <t>KR1.54</t>
  </si>
  <si>
    <t>KR1.55</t>
  </si>
  <si>
    <t>KR1.56</t>
  </si>
  <si>
    <t>KR1.57</t>
  </si>
  <si>
    <t>KR1.58</t>
  </si>
  <si>
    <t>KR1.59</t>
  </si>
  <si>
    <t>KR1.60</t>
  </si>
  <si>
    <t>Bezpieczeństwo publiczne</t>
  </si>
  <si>
    <t>KR1.31/KR1.32</t>
  </si>
  <si>
    <t>KR1.48</t>
  </si>
  <si>
    <t>KR1.45/KR1.46/KR1.61</t>
  </si>
  <si>
    <t>Psychologia kryminalistyczna</t>
  </si>
  <si>
    <t>Prawo karne, rodzinne i opiekuńcze w pracy kuratora sądowego</t>
  </si>
  <si>
    <t>Organizacja i metodyka pracy kuratora sądowego</t>
  </si>
  <si>
    <t>Ochrona danych osobowych</t>
  </si>
  <si>
    <t>Ochrona informacji niejawnych</t>
  </si>
  <si>
    <t>Dostęp do informacji publicznej</t>
  </si>
  <si>
    <t xml:space="preserve">Prawa i obowiązki detektywa </t>
  </si>
  <si>
    <t>Przepisy regulujące zasady wykonywania działalności gospodarczej w zakresie usług detektywistycznych</t>
  </si>
  <si>
    <t>Podstawy prawa rodzinnego</t>
  </si>
  <si>
    <t>Czynności operacyjno - rozpoznawcze</t>
  </si>
  <si>
    <t>Rola medycyny sądowej w badaniach kryminalistycznych</t>
  </si>
  <si>
    <t>Podstawy szkolenia strzeleckiego</t>
  </si>
  <si>
    <t>Specjalność: detektywistyka z elementami kryminalistyki</t>
  </si>
  <si>
    <t>KR1.165</t>
  </si>
  <si>
    <t>KR1.166</t>
  </si>
  <si>
    <t>KR1.167</t>
  </si>
  <si>
    <t>KR1.168</t>
  </si>
  <si>
    <t>KR1.169</t>
  </si>
  <si>
    <t>KR1.170</t>
  </si>
  <si>
    <t>KR1.171</t>
  </si>
  <si>
    <t>KR1.172</t>
  </si>
  <si>
    <t>KR1.173</t>
  </si>
  <si>
    <t>KR1.174</t>
  </si>
  <si>
    <t>KR1.175</t>
  </si>
  <si>
    <t>KR1.176</t>
  </si>
  <si>
    <t>KR1.177</t>
  </si>
  <si>
    <t>R1178</t>
  </si>
  <si>
    <t>KR1.45 / KR1.46 / KR1.179</t>
  </si>
  <si>
    <t>Podstawy prawne działania organów porządku prawnego</t>
  </si>
  <si>
    <t>Ogółem A+B+C+D i praktyki</t>
  </si>
  <si>
    <t>KR1.180</t>
  </si>
  <si>
    <t>KR1.181</t>
  </si>
  <si>
    <t>KR1.182</t>
  </si>
  <si>
    <t>KR1.183</t>
  </si>
  <si>
    <t>KR1.184</t>
  </si>
  <si>
    <t>KR1.185</t>
  </si>
  <si>
    <t>KR1.186</t>
  </si>
  <si>
    <t>KR1.187</t>
  </si>
  <si>
    <t>KR1.188</t>
  </si>
  <si>
    <t>KR1.189</t>
  </si>
  <si>
    <t>KR1.190</t>
  </si>
  <si>
    <t>KR1.191</t>
  </si>
  <si>
    <t>KR1.192</t>
  </si>
  <si>
    <t>Specjalność: prewencja kryminalna</t>
  </si>
  <si>
    <t>Prewencja zachowań wiktymogennych</t>
  </si>
  <si>
    <t>Założenia prewencji kryminalnej</t>
  </si>
  <si>
    <t>Wprowadzenie do kynologii policyjnej</t>
  </si>
  <si>
    <t>Diagnostyka resocjalizacyjna</t>
  </si>
  <si>
    <t>Diagnoza zagrożeń oraz budowa i ewaluacja programów i strategii prewencyjnych</t>
  </si>
  <si>
    <t>Rola organów państwowych i samorządowych w zapobieganiu przestępczości</t>
  </si>
  <si>
    <t>Analiza prewencyjna</t>
  </si>
  <si>
    <t>Budowanie społeczności lokalnych</t>
  </si>
  <si>
    <t>Współpraca organów odpowiedzialnych za bezpieczeństwo</t>
  </si>
  <si>
    <t>Wybrane elementy postępowania administracyjnego</t>
  </si>
  <si>
    <t>Bezpieczeństwo w przestrzeniach publicznych</t>
  </si>
  <si>
    <t>Zagadnienia przestępczości i zagrożeń wybranych grup społecznych</t>
  </si>
  <si>
    <t xml:space="preserve">Komunikacja interpersonalna </t>
  </si>
  <si>
    <t>Patologie społeczne w ujęciu prewencyjnym</t>
  </si>
  <si>
    <t xml:space="preserve">Oddziaływanie na sprawcę jako sposób zapobiegania przestępczości wtórnej </t>
  </si>
  <si>
    <t>Organy i przepisy prawne regulujące działalność prewencji kryminalnej</t>
  </si>
  <si>
    <t>KR1.45/KR1.46/KR1.194</t>
  </si>
  <si>
    <t xml:space="preserve">Prawo karne </t>
  </si>
  <si>
    <t>Prawo karne a prawo wykroczeń</t>
  </si>
  <si>
    <t>KR1.195</t>
  </si>
  <si>
    <t>KR1.196</t>
  </si>
  <si>
    <t>KR1.197</t>
  </si>
  <si>
    <t>KR1.198</t>
  </si>
  <si>
    <t>KR1.199</t>
  </si>
  <si>
    <t>KR1.200</t>
  </si>
  <si>
    <t>Psychologia</t>
  </si>
  <si>
    <t xml:space="preserve">Socjologia </t>
  </si>
  <si>
    <t>Metodologia nauk społecznych</t>
  </si>
  <si>
    <t>Bezpieczeństwo państwa</t>
  </si>
  <si>
    <t>Ogółem A+B+C+D bez praktyk</t>
  </si>
  <si>
    <t>KR1.203</t>
  </si>
  <si>
    <t>KR1.204</t>
  </si>
  <si>
    <t>Komunikacja społeczna</t>
  </si>
  <si>
    <t>KR1.209</t>
  </si>
  <si>
    <t>KR1. 180</t>
  </si>
  <si>
    <t>Czynności nw niezbędnym zakresie na miejscu zdarzenia</t>
  </si>
  <si>
    <t>Kryminalistyczne metody ujawniania, zabezpieczania i badania śladów</t>
  </si>
  <si>
    <t>Postępowanie karne</t>
  </si>
  <si>
    <t xml:space="preserve">Podstawy psychologii śledczej </t>
  </si>
  <si>
    <t xml:space="preserve">Etyka zawodowa </t>
  </si>
  <si>
    <t>KR1.210</t>
  </si>
  <si>
    <t>KR1.211</t>
  </si>
  <si>
    <t>Współpraca z osobami pokrzywdzonymi przestępstwem i w kryzysie</t>
  </si>
  <si>
    <t>Realizacja od 2021/2022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</si>
</sst>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0"/>
      <color indexed="57"/>
      <name val="Arial CE"/>
      <family val="2"/>
    </font>
    <font>
      <sz val="10"/>
      <color indexed="60"/>
      <name val="Arial CE"/>
      <family val="0"/>
    </font>
    <font>
      <b/>
      <sz val="10"/>
      <color rgb="FFFF0000"/>
      <name val="Arial CE"/>
      <family val="0"/>
    </font>
    <font>
      <sz val="10"/>
      <color theme="6" tint="-0.24997000396251678"/>
      <name val="Arial CE"/>
      <family val="2"/>
    </font>
    <font>
      <sz val="10"/>
      <color theme="5" tint="-0.2499700039625167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 horizontal="center" vertical="top" wrapText="1"/>
    </xf>
    <xf numFmtId="0" fontId="0" fillId="25" borderId="11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horizontal="center" vertical="top" wrapText="1"/>
    </xf>
    <xf numFmtId="0" fontId="0" fillId="25" borderId="13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wrapText="1"/>
    </xf>
    <xf numFmtId="0" fontId="0" fillId="25" borderId="14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0" fontId="0" fillId="25" borderId="17" xfId="0" applyNumberFormat="1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ont="1" applyFill="1" applyBorder="1" applyAlignment="1">
      <alignment horizontal="center" vertical="top" wrapText="1"/>
    </xf>
    <xf numFmtId="0" fontId="0" fillId="25" borderId="20" xfId="0" applyFill="1" applyBorder="1" applyAlignment="1">
      <alignment horizontal="center"/>
    </xf>
    <xf numFmtId="0" fontId="0" fillId="25" borderId="20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top" wrapText="1"/>
    </xf>
    <xf numFmtId="1" fontId="0" fillId="25" borderId="12" xfId="0" applyNumberFormat="1" applyFont="1" applyFill="1" applyBorder="1" applyAlignment="1">
      <alignment horizontal="center" vertical="top" wrapText="1"/>
    </xf>
    <xf numFmtId="0" fontId="0" fillId="25" borderId="19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wrapText="1"/>
    </xf>
    <xf numFmtId="0" fontId="0" fillId="25" borderId="16" xfId="0" applyNumberFormat="1" applyFont="1" applyFill="1" applyBorder="1" applyAlignment="1">
      <alignment horizontal="center"/>
    </xf>
    <xf numFmtId="0" fontId="26" fillId="25" borderId="22" xfId="0" applyFont="1" applyFill="1" applyBorder="1" applyAlignment="1">
      <alignment/>
    </xf>
    <xf numFmtId="0" fontId="0" fillId="25" borderId="23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/>
    </xf>
    <xf numFmtId="1" fontId="0" fillId="25" borderId="30" xfId="0" applyNumberFormat="1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31" xfId="0" applyFont="1" applyFill="1" applyBorder="1" applyAlignment="1">
      <alignment horizontal="center" vertical="top" wrapText="1"/>
    </xf>
    <xf numFmtId="0" fontId="0" fillId="25" borderId="33" xfId="0" applyFont="1" applyFill="1" applyBorder="1" applyAlignment="1">
      <alignment horizontal="center" vertical="top" wrapText="1"/>
    </xf>
    <xf numFmtId="0" fontId="0" fillId="25" borderId="32" xfId="0" applyFont="1" applyFill="1" applyBorder="1" applyAlignment="1">
      <alignment horizontal="center" vertical="top" wrapText="1"/>
    </xf>
    <xf numFmtId="1" fontId="0" fillId="25" borderId="34" xfId="0" applyNumberFormat="1" applyFont="1" applyFill="1" applyBorder="1" applyAlignment="1">
      <alignment horizontal="center" vertical="top" wrapText="1"/>
    </xf>
    <xf numFmtId="1" fontId="0" fillId="25" borderId="18" xfId="0" applyNumberFormat="1" applyFont="1" applyFill="1" applyBorder="1" applyAlignment="1">
      <alignment horizontal="center" vertical="top" wrapText="1"/>
    </xf>
    <xf numFmtId="0" fontId="0" fillId="25" borderId="35" xfId="0" applyFont="1" applyFill="1" applyBorder="1" applyAlignment="1">
      <alignment horizontal="center" vertical="top" wrapText="1"/>
    </xf>
    <xf numFmtId="0" fontId="0" fillId="25" borderId="17" xfId="0" applyFont="1" applyFill="1" applyBorder="1" applyAlignment="1">
      <alignment horizontal="center"/>
    </xf>
    <xf numFmtId="1" fontId="0" fillId="25" borderId="27" xfId="0" applyNumberFormat="1" applyFont="1" applyFill="1" applyBorder="1" applyAlignment="1">
      <alignment horizontal="center" vertical="top" wrapText="1"/>
    </xf>
    <xf numFmtId="0" fontId="0" fillId="25" borderId="22" xfId="0" applyFill="1" applyBorder="1" applyAlignment="1">
      <alignment horizontal="center"/>
    </xf>
    <xf numFmtId="0" fontId="0" fillId="25" borderId="26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27" fillId="25" borderId="20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26" xfId="0" applyNumberFormat="1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vertical="center"/>
    </xf>
    <xf numFmtId="0" fontId="0" fillId="25" borderId="2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0" fontId="0" fillId="25" borderId="39" xfId="0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2" xfId="0" applyFont="1" applyFill="1" applyBorder="1" applyAlignment="1">
      <alignment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12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 wrapText="1"/>
    </xf>
    <xf numFmtId="0" fontId="0" fillId="25" borderId="43" xfId="0" applyFont="1" applyFill="1" applyBorder="1" applyAlignment="1">
      <alignment horizontal="center" vertical="center"/>
    </xf>
    <xf numFmtId="0" fontId="0" fillId="25" borderId="44" xfId="0" applyFill="1" applyBorder="1" applyAlignment="1">
      <alignment/>
    </xf>
    <xf numFmtId="0" fontId="0" fillId="25" borderId="45" xfId="0" applyFont="1" applyFill="1" applyBorder="1" applyAlignment="1">
      <alignment horizontal="center" vertical="top" wrapText="1"/>
    </xf>
    <xf numFmtId="0" fontId="0" fillId="25" borderId="36" xfId="0" applyFill="1" applyBorder="1" applyAlignment="1">
      <alignment/>
    </xf>
    <xf numFmtId="0" fontId="0" fillId="25" borderId="40" xfId="0" applyFont="1" applyFill="1" applyBorder="1" applyAlignment="1">
      <alignment horizontal="center" vertical="top" wrapText="1"/>
    </xf>
    <xf numFmtId="0" fontId="0" fillId="25" borderId="46" xfId="0" applyFont="1" applyFill="1" applyBorder="1" applyAlignment="1">
      <alignment horizontal="center" vertical="top" wrapText="1"/>
    </xf>
    <xf numFmtId="0" fontId="0" fillId="25" borderId="47" xfId="0" applyFill="1" applyBorder="1" applyAlignment="1">
      <alignment/>
    </xf>
    <xf numFmtId="0" fontId="6" fillId="25" borderId="40" xfId="0" applyFont="1" applyFill="1" applyBorder="1" applyAlignment="1">
      <alignment horizontal="center"/>
    </xf>
    <xf numFmtId="0" fontId="0" fillId="25" borderId="40" xfId="0" applyNumberFormat="1" applyFont="1" applyFill="1" applyBorder="1" applyAlignment="1">
      <alignment horizontal="center"/>
    </xf>
    <xf numFmtId="0" fontId="0" fillId="25" borderId="46" xfId="0" applyNumberFormat="1" applyFont="1" applyFill="1" applyBorder="1" applyAlignment="1">
      <alignment horizontal="center"/>
    </xf>
    <xf numFmtId="0" fontId="0" fillId="25" borderId="47" xfId="0" applyNumberFormat="1" applyFont="1" applyFill="1" applyBorder="1" applyAlignment="1">
      <alignment horizontal="center"/>
    </xf>
    <xf numFmtId="0" fontId="0" fillId="25" borderId="48" xfId="0" applyNumberFormat="1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1" fontId="0" fillId="25" borderId="40" xfId="0" applyNumberFormat="1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1" fontId="6" fillId="25" borderId="40" xfId="0" applyNumberFormat="1" applyFont="1" applyFill="1" applyBorder="1" applyAlignment="1">
      <alignment horizontal="center"/>
    </xf>
    <xf numFmtId="0" fontId="6" fillId="25" borderId="47" xfId="0" applyFont="1" applyFill="1" applyBorder="1" applyAlignment="1">
      <alignment horizontal="center"/>
    </xf>
    <xf numFmtId="0" fontId="6" fillId="25" borderId="48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0" fillId="25" borderId="20" xfId="0" applyFont="1" applyFill="1" applyBorder="1" applyAlignment="1">
      <alignment vertical="center" wrapText="1"/>
    </xf>
    <xf numFmtId="1" fontId="0" fillId="25" borderId="20" xfId="0" applyNumberFormat="1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45" xfId="0" applyFont="1" applyFill="1" applyBorder="1" applyAlignment="1">
      <alignment horizontal="left" vertical="center"/>
    </xf>
    <xf numFmtId="1" fontId="0" fillId="25" borderId="0" xfId="0" applyNumberFormat="1" applyFont="1" applyFill="1" applyBorder="1" applyAlignment="1">
      <alignment horizontal="center" vertical="center"/>
    </xf>
    <xf numFmtId="1" fontId="0" fillId="25" borderId="45" xfId="0" applyNumberFormat="1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25" borderId="40" xfId="0" applyFill="1" applyBorder="1" applyAlignment="1">
      <alignment/>
    </xf>
    <xf numFmtId="0" fontId="0" fillId="25" borderId="41" xfId="0" applyFont="1" applyFill="1" applyBorder="1" applyAlignment="1">
      <alignment horizontal="center"/>
    </xf>
    <xf numFmtId="0" fontId="0" fillId="25" borderId="49" xfId="0" applyFill="1" applyBorder="1" applyAlignment="1">
      <alignment/>
    </xf>
    <xf numFmtId="0" fontId="0" fillId="25" borderId="13" xfId="0" applyFont="1" applyFill="1" applyBorder="1" applyAlignment="1">
      <alignment horizontal="center"/>
    </xf>
    <xf numFmtId="0" fontId="0" fillId="25" borderId="45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0" fontId="6" fillId="25" borderId="46" xfId="0" applyFont="1" applyFill="1" applyBorder="1" applyAlignment="1">
      <alignment/>
    </xf>
    <xf numFmtId="0" fontId="0" fillId="25" borderId="50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0" fillId="25" borderId="12" xfId="0" applyFont="1" applyFill="1" applyBorder="1" applyAlignment="1">
      <alignment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1" fontId="0" fillId="25" borderId="52" xfId="0" applyNumberFormat="1" applyFont="1" applyFill="1" applyBorder="1" applyAlignment="1">
      <alignment horizontal="center" vertical="center" wrapText="1"/>
    </xf>
    <xf numFmtId="1" fontId="0" fillId="25" borderId="53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/>
    </xf>
    <xf numFmtId="0" fontId="0" fillId="25" borderId="44" xfId="0" applyNumberFormat="1" applyFont="1" applyFill="1" applyBorder="1" applyAlignment="1">
      <alignment horizontal="center"/>
    </xf>
    <xf numFmtId="0" fontId="0" fillId="25" borderId="54" xfId="0" applyNumberFormat="1" applyFont="1" applyFill="1" applyBorder="1" applyAlignment="1">
      <alignment horizontal="center"/>
    </xf>
    <xf numFmtId="0" fontId="0" fillId="25" borderId="49" xfId="0" applyNumberFormat="1" applyFont="1" applyFill="1" applyBorder="1" applyAlignment="1">
      <alignment horizontal="center"/>
    </xf>
    <xf numFmtId="0" fontId="0" fillId="25" borderId="46" xfId="0" applyFill="1" applyBorder="1" applyAlignment="1">
      <alignment/>
    </xf>
    <xf numFmtId="1" fontId="0" fillId="25" borderId="47" xfId="0" applyNumberFormat="1" applyFont="1" applyFill="1" applyBorder="1" applyAlignment="1">
      <alignment horizontal="center"/>
    </xf>
    <xf numFmtId="0" fontId="6" fillId="25" borderId="48" xfId="0" applyFont="1" applyFill="1" applyBorder="1" applyAlignment="1">
      <alignment horizontal="center"/>
    </xf>
    <xf numFmtId="0" fontId="6" fillId="25" borderId="47" xfId="0" applyFont="1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41" xfId="0" applyFont="1" applyFill="1" applyBorder="1" applyAlignment="1">
      <alignment horizontal="center" vertical="center"/>
    </xf>
    <xf numFmtId="0" fontId="0" fillId="25" borderId="45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6" xfId="0" applyNumberFormat="1" applyFont="1" applyFill="1" applyBorder="1" applyAlignment="1">
      <alignment horizontal="center"/>
    </xf>
    <xf numFmtId="0" fontId="0" fillId="25" borderId="47" xfId="0" applyNumberFormat="1" applyFont="1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0" fillId="25" borderId="45" xfId="0" applyFill="1" applyBorder="1" applyAlignment="1">
      <alignment horizontal="center" vertical="center"/>
    </xf>
    <xf numFmtId="1" fontId="0" fillId="25" borderId="32" xfId="0" applyNumberFormat="1" applyFont="1" applyFill="1" applyBorder="1" applyAlignment="1">
      <alignment horizontal="center" vertical="top" wrapText="1"/>
    </xf>
    <xf numFmtId="0" fontId="0" fillId="25" borderId="34" xfId="0" applyFont="1" applyFill="1" applyBorder="1" applyAlignment="1">
      <alignment horizontal="center" vertical="top" wrapText="1"/>
    </xf>
    <xf numFmtId="0" fontId="5" fillId="25" borderId="41" xfId="0" applyFont="1" applyFill="1" applyBorder="1" applyAlignment="1">
      <alignment horizontal="center"/>
    </xf>
    <xf numFmtId="0" fontId="0" fillId="25" borderId="19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22" xfId="0" applyFill="1" applyBorder="1" applyAlignment="1">
      <alignment vertical="center" wrapText="1"/>
    </xf>
    <xf numFmtId="0" fontId="4" fillId="25" borderId="23" xfId="0" applyFont="1" applyFill="1" applyBorder="1" applyAlignment="1">
      <alignment horizontal="center" vertical="center"/>
    </xf>
    <xf numFmtId="0" fontId="0" fillId="25" borderId="49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right" vertical="center"/>
    </xf>
    <xf numFmtId="0" fontId="0" fillId="25" borderId="44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56" xfId="0" applyFont="1" applyFill="1" applyBorder="1" applyAlignment="1">
      <alignment horizontal="center" vertical="center"/>
    </xf>
    <xf numFmtId="0" fontId="0" fillId="25" borderId="52" xfId="0" applyFont="1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 vertical="center"/>
    </xf>
    <xf numFmtId="0" fontId="0" fillId="25" borderId="58" xfId="0" applyFont="1" applyFill="1" applyBorder="1" applyAlignment="1">
      <alignment horizontal="center" vertical="center"/>
    </xf>
    <xf numFmtId="0" fontId="0" fillId="25" borderId="59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0" fontId="0" fillId="25" borderId="60" xfId="0" applyFont="1" applyFill="1" applyBorder="1" applyAlignment="1">
      <alignment horizontal="center" vertical="center"/>
    </xf>
    <xf numFmtId="0" fontId="0" fillId="25" borderId="61" xfId="0" applyFont="1" applyFill="1" applyBorder="1" applyAlignment="1">
      <alignment horizontal="center" vertical="center"/>
    </xf>
    <xf numFmtId="0" fontId="0" fillId="25" borderId="61" xfId="0" applyFont="1" applyFill="1" applyBorder="1" applyAlignment="1">
      <alignment vertical="center"/>
    </xf>
    <xf numFmtId="0" fontId="0" fillId="25" borderId="59" xfId="0" applyFont="1" applyFill="1" applyBorder="1" applyAlignment="1">
      <alignment vertical="center"/>
    </xf>
    <xf numFmtId="0" fontId="0" fillId="26" borderId="11" xfId="0" applyFont="1" applyFill="1" applyBorder="1" applyAlignment="1">
      <alignment horizontal="center" vertical="center" wrapText="1"/>
    </xf>
    <xf numFmtId="0" fontId="0" fillId="26" borderId="27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vertical="center"/>
    </xf>
    <xf numFmtId="0" fontId="0" fillId="24" borderId="28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39" xfId="0" applyFont="1" applyFill="1" applyBorder="1" applyAlignment="1">
      <alignment vertical="center"/>
    </xf>
    <xf numFmtId="0" fontId="0" fillId="24" borderId="3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vertical="center"/>
    </xf>
    <xf numFmtId="0" fontId="32" fillId="25" borderId="22" xfId="0" applyFont="1" applyFill="1" applyBorder="1" applyAlignment="1">
      <alignment vertical="center"/>
    </xf>
    <xf numFmtId="0" fontId="32" fillId="25" borderId="30" xfId="0" applyFont="1" applyFill="1" applyBorder="1" applyAlignment="1">
      <alignment vertical="center"/>
    </xf>
    <xf numFmtId="0" fontId="26" fillId="25" borderId="28" xfId="0" applyFont="1" applyFill="1" applyBorder="1" applyAlignment="1">
      <alignment vertical="center"/>
    </xf>
    <xf numFmtId="0" fontId="26" fillId="25" borderId="22" xfId="0" applyFont="1" applyFill="1" applyBorder="1" applyAlignment="1">
      <alignment vertical="center"/>
    </xf>
    <xf numFmtId="0" fontId="26" fillId="25" borderId="30" xfId="0" applyFont="1" applyFill="1" applyBorder="1" applyAlignment="1">
      <alignment vertical="center"/>
    </xf>
    <xf numFmtId="0" fontId="32" fillId="25" borderId="24" xfId="0" applyFont="1" applyFill="1" applyBorder="1" applyAlignment="1">
      <alignment vertical="center"/>
    </xf>
    <xf numFmtId="0" fontId="32" fillId="25" borderId="21" xfId="0" applyFont="1" applyFill="1" applyBorder="1" applyAlignment="1">
      <alignment vertical="center"/>
    </xf>
    <xf numFmtId="0" fontId="32" fillId="25" borderId="62" xfId="0" applyFont="1" applyFill="1" applyBorder="1" applyAlignment="1">
      <alignment vertical="center"/>
    </xf>
    <xf numFmtId="0" fontId="0" fillId="25" borderId="47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0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0" fillId="25" borderId="40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5" fillId="25" borderId="42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45" xfId="0" applyFont="1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27" fillId="25" borderId="42" xfId="0" applyFont="1" applyFill="1" applyBorder="1" applyAlignment="1">
      <alignment horizontal="center" vertical="center" wrapText="1"/>
    </xf>
    <xf numFmtId="0" fontId="27" fillId="25" borderId="41" xfId="0" applyFont="1" applyFill="1" applyBorder="1" applyAlignment="1">
      <alignment horizontal="center" vertical="center" wrapText="1"/>
    </xf>
    <xf numFmtId="0" fontId="27" fillId="25" borderId="45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0" fontId="6" fillId="25" borderId="46" xfId="0" applyFont="1" applyFill="1" applyBorder="1" applyAlignment="1">
      <alignment horizontal="center"/>
    </xf>
    <xf numFmtId="0" fontId="6" fillId="25" borderId="48" xfId="0" applyFont="1" applyFill="1" applyBorder="1" applyAlignment="1">
      <alignment horizontal="center"/>
    </xf>
    <xf numFmtId="0" fontId="6" fillId="25" borderId="47" xfId="0" applyFont="1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25" borderId="45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5" fillId="25" borderId="42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 wrapText="1"/>
    </xf>
    <xf numFmtId="0" fontId="0" fillId="25" borderId="46" xfId="0" applyNumberFormat="1" applyFont="1" applyFill="1" applyBorder="1" applyAlignment="1">
      <alignment horizontal="center"/>
    </xf>
    <xf numFmtId="0" fontId="0" fillId="25" borderId="47" xfId="0" applyNumberFormat="1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4" fillId="25" borderId="42" xfId="0" applyFont="1" applyFill="1" applyBorder="1" applyAlignment="1">
      <alignment horizontal="center" vertical="center" wrapText="1"/>
    </xf>
    <xf numFmtId="0" fontId="4" fillId="25" borderId="4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y%20studi&#243;w\17-18\Kryminologia%20I%2017-18%20NIESTACJONARNE%20N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K"/>
      <sheetName val="PREWENCJA KRYMINALNA"/>
      <sheetName val="DET. Z ELEM. KRYMINALI."/>
      <sheetName val="NIESTACJONAR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80"/>
  <sheetViews>
    <sheetView view="pageBreakPreview" zoomScale="75" zoomScaleNormal="70" zoomScaleSheetLayoutView="75" zoomScalePageLayoutView="0" workbookViewId="0" topLeftCell="A19">
      <selection activeCell="F45" sqref="F45"/>
    </sheetView>
  </sheetViews>
  <sheetFormatPr defaultColWidth="9.00390625" defaultRowHeight="12.75"/>
  <cols>
    <col min="1" max="1" width="5.625" style="5" customWidth="1"/>
    <col min="2" max="2" width="5.375" style="5" customWidth="1"/>
    <col min="3" max="3" width="50.00390625" style="5" customWidth="1"/>
    <col min="4" max="4" width="7.25390625" style="3" customWidth="1"/>
    <col min="5" max="5" width="7.75390625" style="3" customWidth="1"/>
    <col min="6" max="6" width="8.75390625" style="3" customWidth="1"/>
    <col min="7" max="7" width="9.25390625" style="3" customWidth="1"/>
    <col min="8" max="8" width="9.125" style="3" customWidth="1"/>
    <col min="9" max="14" width="6.125" style="3" customWidth="1"/>
    <col min="15" max="17" width="6.75390625" style="3" customWidth="1"/>
    <col min="18" max="20" width="6.625" style="3" customWidth="1"/>
    <col min="21" max="26" width="6.125" style="3" customWidth="1"/>
    <col min="27" max="27" width="7.00390625" style="3" customWidth="1"/>
    <col min="28" max="28" width="14.125" style="5" customWidth="1"/>
    <col min="29" max="29" width="5.875" style="5" customWidth="1"/>
    <col min="30" max="16384" width="9.125" style="5" customWidth="1"/>
  </cols>
  <sheetData>
    <row r="1" spans="2:9" ht="23.25">
      <c r="B1" s="1" t="s">
        <v>28</v>
      </c>
      <c r="C1" s="2"/>
      <c r="I1" s="4" t="s">
        <v>51</v>
      </c>
    </row>
    <row r="2" spans="8:17" ht="12.75"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12.75">
      <c r="C3" s="285" t="s">
        <v>27</v>
      </c>
      <c r="D3" s="285"/>
      <c r="E3" s="285"/>
      <c r="F3" s="285"/>
      <c r="G3" s="285"/>
      <c r="H3" s="6"/>
      <c r="I3" s="6"/>
      <c r="J3" s="6"/>
      <c r="K3" s="6"/>
      <c r="L3" s="6"/>
      <c r="M3" s="6"/>
      <c r="N3" s="6"/>
      <c r="O3" s="6"/>
      <c r="P3" s="6"/>
      <c r="Q3" s="6"/>
    </row>
    <row r="4" spans="19:20" ht="13.5" thickBot="1">
      <c r="S4" s="7"/>
      <c r="T4" s="7"/>
    </row>
    <row r="5" spans="2:28" ht="13.5" thickBot="1">
      <c r="B5" s="292" t="s">
        <v>0</v>
      </c>
      <c r="C5" s="295" t="s">
        <v>1</v>
      </c>
      <c r="D5" s="286" t="s">
        <v>2</v>
      </c>
      <c r="E5" s="287"/>
      <c r="F5" s="287"/>
      <c r="G5" s="287"/>
      <c r="H5" s="288"/>
      <c r="I5" s="300" t="s">
        <v>3</v>
      </c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297" t="s">
        <v>4</v>
      </c>
      <c r="AB5" s="297" t="s">
        <v>41</v>
      </c>
    </row>
    <row r="6" spans="2:28" ht="13.5" thickBot="1">
      <c r="B6" s="293"/>
      <c r="C6" s="295"/>
      <c r="D6" s="296" t="s">
        <v>5</v>
      </c>
      <c r="E6" s="296" t="s">
        <v>6</v>
      </c>
      <c r="F6" s="296" t="s">
        <v>7</v>
      </c>
      <c r="G6" s="289" t="s">
        <v>59</v>
      </c>
      <c r="H6" s="289" t="s">
        <v>34</v>
      </c>
      <c r="I6" s="286" t="s">
        <v>8</v>
      </c>
      <c r="J6" s="287"/>
      <c r="K6" s="287"/>
      <c r="L6" s="287"/>
      <c r="M6" s="287"/>
      <c r="N6" s="288"/>
      <c r="O6" s="286" t="s">
        <v>9</v>
      </c>
      <c r="P6" s="287"/>
      <c r="Q6" s="287"/>
      <c r="R6" s="287"/>
      <c r="S6" s="287"/>
      <c r="T6" s="288"/>
      <c r="U6" s="286" t="s">
        <v>10</v>
      </c>
      <c r="V6" s="287"/>
      <c r="W6" s="287"/>
      <c r="X6" s="287"/>
      <c r="Y6" s="287"/>
      <c r="Z6" s="288"/>
      <c r="AA6" s="298"/>
      <c r="AB6" s="298"/>
    </row>
    <row r="7" spans="2:28" ht="13.5" thickBot="1">
      <c r="B7" s="293"/>
      <c r="C7" s="295"/>
      <c r="D7" s="296"/>
      <c r="E7" s="296"/>
      <c r="F7" s="296"/>
      <c r="G7" s="290"/>
      <c r="H7" s="290"/>
      <c r="I7" s="282" t="s">
        <v>11</v>
      </c>
      <c r="J7" s="282"/>
      <c r="K7" s="283" t="s">
        <v>40</v>
      </c>
      <c r="L7" s="282" t="s">
        <v>12</v>
      </c>
      <c r="M7" s="282"/>
      <c r="N7" s="283" t="s">
        <v>40</v>
      </c>
      <c r="O7" s="282" t="s">
        <v>13</v>
      </c>
      <c r="P7" s="282"/>
      <c r="Q7" s="283" t="s">
        <v>40</v>
      </c>
      <c r="R7" s="282" t="s">
        <v>14</v>
      </c>
      <c r="S7" s="282"/>
      <c r="T7" s="283" t="s">
        <v>40</v>
      </c>
      <c r="U7" s="282" t="s">
        <v>15</v>
      </c>
      <c r="V7" s="282"/>
      <c r="W7" s="283" t="s">
        <v>40</v>
      </c>
      <c r="X7" s="282" t="s">
        <v>16</v>
      </c>
      <c r="Y7" s="282"/>
      <c r="Z7" s="283" t="s">
        <v>40</v>
      </c>
      <c r="AA7" s="298"/>
      <c r="AB7" s="298"/>
    </row>
    <row r="8" spans="2:28" ht="13.5" thickBot="1">
      <c r="B8" s="294"/>
      <c r="C8" s="295"/>
      <c r="D8" s="296"/>
      <c r="E8" s="296"/>
      <c r="F8" s="296"/>
      <c r="G8" s="291"/>
      <c r="H8" s="291"/>
      <c r="I8" s="206" t="s">
        <v>17</v>
      </c>
      <c r="J8" s="206" t="s">
        <v>18</v>
      </c>
      <c r="K8" s="284"/>
      <c r="L8" s="206" t="s">
        <v>19</v>
      </c>
      <c r="M8" s="206" t="s">
        <v>18</v>
      </c>
      <c r="N8" s="284"/>
      <c r="O8" s="206" t="s">
        <v>17</v>
      </c>
      <c r="P8" s="206" t="s">
        <v>18</v>
      </c>
      <c r="Q8" s="284"/>
      <c r="R8" s="206" t="s">
        <v>17</v>
      </c>
      <c r="S8" s="206" t="s">
        <v>18</v>
      </c>
      <c r="T8" s="284"/>
      <c r="U8" s="206" t="s">
        <v>17</v>
      </c>
      <c r="V8" s="206" t="s">
        <v>18</v>
      </c>
      <c r="W8" s="284"/>
      <c r="X8" s="206" t="s">
        <v>17</v>
      </c>
      <c r="Y8" s="206" t="s">
        <v>18</v>
      </c>
      <c r="Z8" s="284"/>
      <c r="AA8" s="299"/>
      <c r="AB8" s="299"/>
    </row>
    <row r="9" spans="2:28" ht="13.5" customHeight="1" thickBot="1">
      <c r="B9" s="216">
        <v>1</v>
      </c>
      <c r="C9" s="216">
        <v>2</v>
      </c>
      <c r="D9" s="216">
        <v>3</v>
      </c>
      <c r="E9" s="216">
        <v>4</v>
      </c>
      <c r="F9" s="216">
        <v>5</v>
      </c>
      <c r="G9" s="216">
        <v>6</v>
      </c>
      <c r="H9" s="216">
        <v>7</v>
      </c>
      <c r="I9" s="216">
        <v>8</v>
      </c>
      <c r="J9" s="216">
        <v>9</v>
      </c>
      <c r="K9" s="216">
        <v>10</v>
      </c>
      <c r="L9" s="216">
        <v>11</v>
      </c>
      <c r="M9" s="216">
        <v>12</v>
      </c>
      <c r="N9" s="216">
        <v>13</v>
      </c>
      <c r="O9" s="216">
        <v>14</v>
      </c>
      <c r="P9" s="216">
        <v>15</v>
      </c>
      <c r="Q9" s="216">
        <v>16</v>
      </c>
      <c r="R9" s="216">
        <v>17</v>
      </c>
      <c r="S9" s="216">
        <v>18</v>
      </c>
      <c r="T9" s="216">
        <v>19</v>
      </c>
      <c r="U9" s="216">
        <v>20</v>
      </c>
      <c r="V9" s="216">
        <v>21</v>
      </c>
      <c r="W9" s="216">
        <v>22</v>
      </c>
      <c r="X9" s="216">
        <v>23</v>
      </c>
      <c r="Y9" s="216">
        <v>24</v>
      </c>
      <c r="Z9" s="216">
        <v>25</v>
      </c>
      <c r="AA9" s="216">
        <v>26</v>
      </c>
      <c r="AB9" s="216">
        <v>27</v>
      </c>
    </row>
    <row r="10" spans="2:42" s="56" customFormat="1" ht="12.75">
      <c r="B10" s="217"/>
      <c r="C10" s="272" t="s">
        <v>39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9.5" customHeight="1">
      <c r="B11" s="35">
        <v>1</v>
      </c>
      <c r="C11" s="242" t="s">
        <v>46</v>
      </c>
      <c r="D11" s="243" t="s">
        <v>47</v>
      </c>
      <c r="E11" s="244">
        <f aca="true" t="shared" si="0" ref="E11:E16">F11+G11+H11</f>
        <v>60</v>
      </c>
      <c r="F11" s="245">
        <f aca="true" t="shared" si="1" ref="F11:G16">I11+L11+O11+R11+U11+X11</f>
        <v>0</v>
      </c>
      <c r="G11" s="244">
        <f t="shared" si="1"/>
        <v>60</v>
      </c>
      <c r="H11" s="246"/>
      <c r="I11" s="247"/>
      <c r="J11" s="248"/>
      <c r="K11" s="248"/>
      <c r="L11" s="248"/>
      <c r="M11" s="248">
        <v>30</v>
      </c>
      <c r="N11" s="249">
        <v>3</v>
      </c>
      <c r="O11" s="250"/>
      <c r="P11" s="248">
        <v>15</v>
      </c>
      <c r="Q11" s="248">
        <v>2</v>
      </c>
      <c r="R11" s="248"/>
      <c r="S11" s="248">
        <v>15</v>
      </c>
      <c r="T11" s="251">
        <v>3</v>
      </c>
      <c r="U11" s="247"/>
      <c r="V11" s="248"/>
      <c r="W11" s="248"/>
      <c r="X11" s="248"/>
      <c r="Y11" s="252"/>
      <c r="Z11" s="253"/>
      <c r="AA11" s="254">
        <f>Q11+Z11+T11+N11+K11+W11</f>
        <v>8</v>
      </c>
      <c r="AB11" s="106" t="s">
        <v>81</v>
      </c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6" customFormat="1" ht="12.75">
      <c r="B12" s="35">
        <v>2</v>
      </c>
      <c r="C12" s="107" t="s">
        <v>202</v>
      </c>
      <c r="D12" s="108" t="s">
        <v>32</v>
      </c>
      <c r="E12" s="101">
        <f t="shared" si="0"/>
        <v>20</v>
      </c>
      <c r="F12" s="102">
        <f t="shared" si="1"/>
        <v>10</v>
      </c>
      <c r="G12" s="101">
        <f t="shared" si="1"/>
        <v>10</v>
      </c>
      <c r="H12" s="85"/>
      <c r="I12" s="57">
        <v>10</v>
      </c>
      <c r="J12" s="58">
        <v>10</v>
      </c>
      <c r="K12" s="58">
        <v>3</v>
      </c>
      <c r="L12" s="58"/>
      <c r="M12" s="58"/>
      <c r="N12" s="59"/>
      <c r="O12" s="60"/>
      <c r="P12" s="58"/>
      <c r="Q12" s="58"/>
      <c r="R12" s="58"/>
      <c r="S12" s="58"/>
      <c r="T12" s="61"/>
      <c r="U12" s="57"/>
      <c r="V12" s="58"/>
      <c r="W12" s="58"/>
      <c r="X12" s="58"/>
      <c r="Y12" s="58"/>
      <c r="Z12" s="59"/>
      <c r="AA12" s="105">
        <f aca="true" t="shared" si="2" ref="AA12:AA17">Q12+Z12+T12+N12+K12+W12</f>
        <v>3</v>
      </c>
      <c r="AB12" s="70" t="s">
        <v>85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2:42" s="56" customFormat="1" ht="12.75">
      <c r="B13" s="35">
        <v>3</v>
      </c>
      <c r="C13" s="109" t="s">
        <v>190</v>
      </c>
      <c r="D13" s="100" t="s">
        <v>61</v>
      </c>
      <c r="E13" s="101">
        <f t="shared" si="0"/>
        <v>45</v>
      </c>
      <c r="F13" s="102">
        <f t="shared" si="1"/>
        <v>15</v>
      </c>
      <c r="G13" s="101">
        <f t="shared" si="1"/>
        <v>30</v>
      </c>
      <c r="H13" s="85"/>
      <c r="I13" s="57">
        <v>15</v>
      </c>
      <c r="J13" s="58">
        <v>30</v>
      </c>
      <c r="K13" s="58">
        <v>7</v>
      </c>
      <c r="L13" s="58"/>
      <c r="M13" s="58"/>
      <c r="N13" s="59"/>
      <c r="O13" s="60"/>
      <c r="P13" s="58"/>
      <c r="Q13" s="58"/>
      <c r="R13" s="58"/>
      <c r="S13" s="58"/>
      <c r="T13" s="61"/>
      <c r="U13" s="57"/>
      <c r="V13" s="58"/>
      <c r="W13" s="58"/>
      <c r="X13" s="58"/>
      <c r="Y13" s="58"/>
      <c r="Z13" s="59"/>
      <c r="AA13" s="105">
        <f t="shared" si="2"/>
        <v>7</v>
      </c>
      <c r="AB13" s="70" t="s">
        <v>86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2:42" s="56" customFormat="1" ht="12.75">
      <c r="B14" s="35">
        <v>4</v>
      </c>
      <c r="C14" s="62" t="s">
        <v>22</v>
      </c>
      <c r="D14" s="110" t="s">
        <v>21</v>
      </c>
      <c r="E14" s="101">
        <f t="shared" si="0"/>
        <v>4</v>
      </c>
      <c r="F14" s="102">
        <f t="shared" si="1"/>
        <v>4</v>
      </c>
      <c r="G14" s="101">
        <f t="shared" si="1"/>
        <v>0</v>
      </c>
      <c r="H14" s="85"/>
      <c r="I14" s="57">
        <v>4</v>
      </c>
      <c r="J14" s="58"/>
      <c r="K14" s="58">
        <v>0</v>
      </c>
      <c r="L14" s="58"/>
      <c r="M14" s="58"/>
      <c r="N14" s="59"/>
      <c r="O14" s="60"/>
      <c r="P14" s="58"/>
      <c r="Q14" s="58"/>
      <c r="R14" s="58"/>
      <c r="S14" s="58"/>
      <c r="T14" s="61"/>
      <c r="U14" s="57"/>
      <c r="V14" s="58"/>
      <c r="W14" s="58"/>
      <c r="X14" s="58"/>
      <c r="Y14" s="103"/>
      <c r="Z14" s="104"/>
      <c r="AA14" s="105">
        <f t="shared" si="2"/>
        <v>0</v>
      </c>
      <c r="AB14" s="70" t="s">
        <v>82</v>
      </c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2:42" s="56" customFormat="1" ht="12.75">
      <c r="B15" s="35">
        <v>5</v>
      </c>
      <c r="C15" s="111" t="s">
        <v>49</v>
      </c>
      <c r="D15" s="110" t="s">
        <v>21</v>
      </c>
      <c r="E15" s="101">
        <f t="shared" si="0"/>
        <v>2</v>
      </c>
      <c r="F15" s="102">
        <f t="shared" si="1"/>
        <v>0</v>
      </c>
      <c r="G15" s="101">
        <f t="shared" si="1"/>
        <v>2</v>
      </c>
      <c r="H15" s="85"/>
      <c r="I15" s="57"/>
      <c r="J15" s="58">
        <v>2</v>
      </c>
      <c r="K15" s="58">
        <v>0</v>
      </c>
      <c r="L15" s="58"/>
      <c r="M15" s="58"/>
      <c r="N15" s="59"/>
      <c r="O15" s="60"/>
      <c r="P15" s="58"/>
      <c r="Q15" s="58"/>
      <c r="R15" s="58"/>
      <c r="S15" s="58"/>
      <c r="T15" s="61"/>
      <c r="U15" s="57"/>
      <c r="V15" s="58"/>
      <c r="W15" s="58"/>
      <c r="X15" s="58"/>
      <c r="Y15" s="103"/>
      <c r="Z15" s="104"/>
      <c r="AA15" s="105">
        <f t="shared" si="2"/>
        <v>0</v>
      </c>
      <c r="AB15" s="70" t="s">
        <v>83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2:42" s="56" customFormat="1" ht="12.75">
      <c r="B16" s="35">
        <v>6</v>
      </c>
      <c r="C16" s="107" t="s">
        <v>42</v>
      </c>
      <c r="D16" s="110" t="s">
        <v>32</v>
      </c>
      <c r="E16" s="101">
        <f t="shared" si="0"/>
        <v>60</v>
      </c>
      <c r="F16" s="102">
        <f t="shared" si="1"/>
        <v>0</v>
      </c>
      <c r="G16" s="101">
        <f t="shared" si="1"/>
        <v>60</v>
      </c>
      <c r="H16" s="85"/>
      <c r="I16" s="57"/>
      <c r="J16" s="58">
        <v>30</v>
      </c>
      <c r="K16" s="58">
        <v>0</v>
      </c>
      <c r="L16" s="58"/>
      <c r="M16" s="58">
        <v>30</v>
      </c>
      <c r="N16" s="59">
        <v>0</v>
      </c>
      <c r="O16" s="60"/>
      <c r="P16" s="58"/>
      <c r="Q16" s="58"/>
      <c r="R16" s="58"/>
      <c r="S16" s="58"/>
      <c r="T16" s="61"/>
      <c r="U16" s="57"/>
      <c r="V16" s="58"/>
      <c r="W16" s="58"/>
      <c r="X16" s="58"/>
      <c r="Y16" s="103"/>
      <c r="Z16" s="104"/>
      <c r="AA16" s="105">
        <f t="shared" si="2"/>
        <v>0</v>
      </c>
      <c r="AB16" s="70" t="s">
        <v>197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2:42" s="56" customFormat="1" ht="12.75">
      <c r="B17" s="35">
        <v>7</v>
      </c>
      <c r="C17" s="62" t="s">
        <v>48</v>
      </c>
      <c r="D17" s="112" t="s">
        <v>32</v>
      </c>
      <c r="E17" s="101">
        <f aca="true" t="shared" si="3" ref="E17:E39">F17+G17+H17</f>
        <v>15</v>
      </c>
      <c r="F17" s="102">
        <f aca="true" t="shared" si="4" ref="F17:F39">I17+L17+O17+R17+U17+X17</f>
        <v>0</v>
      </c>
      <c r="G17" s="101">
        <f aca="true" t="shared" si="5" ref="G17:G39">J17+M17+P17+S17+V17+Y17</f>
        <v>15</v>
      </c>
      <c r="H17" s="85"/>
      <c r="I17" s="113"/>
      <c r="J17" s="114"/>
      <c r="K17" s="114"/>
      <c r="L17" s="114"/>
      <c r="M17" s="114">
        <v>15</v>
      </c>
      <c r="N17" s="115">
        <v>1</v>
      </c>
      <c r="O17" s="116"/>
      <c r="P17" s="114"/>
      <c r="Q17" s="114"/>
      <c r="R17" s="114"/>
      <c r="S17" s="114"/>
      <c r="T17" s="117"/>
      <c r="U17" s="113"/>
      <c r="V17" s="114"/>
      <c r="W17" s="114"/>
      <c r="X17" s="114"/>
      <c r="Y17" s="103"/>
      <c r="Z17" s="104"/>
      <c r="AA17" s="105">
        <f t="shared" si="2"/>
        <v>1</v>
      </c>
      <c r="AB17" s="70" t="s">
        <v>84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2:42" s="56" customFormat="1" ht="12.75">
      <c r="B18" s="35"/>
      <c r="C18" s="266" t="s">
        <v>38</v>
      </c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8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</row>
    <row r="19" spans="1:42" s="87" customFormat="1" ht="12.75">
      <c r="A19" s="91"/>
      <c r="B19" s="89">
        <v>1</v>
      </c>
      <c r="C19" s="118" t="s">
        <v>188</v>
      </c>
      <c r="D19" s="119" t="s">
        <v>20</v>
      </c>
      <c r="E19" s="101">
        <f>F19+G19+H19</f>
        <v>25</v>
      </c>
      <c r="F19" s="102">
        <f>I19+L19+O19+R19+U19+X19</f>
        <v>10</v>
      </c>
      <c r="G19" s="101">
        <f>J19+M19+P19+S19+V19+Y19</f>
        <v>15</v>
      </c>
      <c r="H19" s="120"/>
      <c r="I19" s="218">
        <v>10</v>
      </c>
      <c r="J19" s="121">
        <v>15</v>
      </c>
      <c r="K19" s="121">
        <v>6</v>
      </c>
      <c r="L19" s="121"/>
      <c r="M19" s="121"/>
      <c r="N19" s="122"/>
      <c r="O19" s="123"/>
      <c r="P19" s="124"/>
      <c r="Q19" s="124"/>
      <c r="R19" s="124"/>
      <c r="S19" s="124"/>
      <c r="T19" s="120"/>
      <c r="U19" s="125"/>
      <c r="V19" s="124"/>
      <c r="W19" s="124"/>
      <c r="X19" s="124"/>
      <c r="Y19" s="124"/>
      <c r="Z19" s="120"/>
      <c r="AA19" s="105">
        <f aca="true" t="shared" si="6" ref="AA19:AA24">Q19+Z19+T19+N19+K19+W19</f>
        <v>6</v>
      </c>
      <c r="AB19" s="93" t="s">
        <v>193</v>
      </c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2:42" s="56" customFormat="1" ht="12.75">
      <c r="B20" s="35">
        <v>2</v>
      </c>
      <c r="C20" s="109" t="s">
        <v>189</v>
      </c>
      <c r="D20" s="100" t="s">
        <v>61</v>
      </c>
      <c r="E20" s="101">
        <f t="shared" si="3"/>
        <v>30</v>
      </c>
      <c r="F20" s="102">
        <f t="shared" si="4"/>
        <v>15</v>
      </c>
      <c r="G20" s="101">
        <f t="shared" si="5"/>
        <v>15</v>
      </c>
      <c r="H20" s="85"/>
      <c r="I20" s="57">
        <v>15</v>
      </c>
      <c r="J20" s="58">
        <v>15</v>
      </c>
      <c r="K20" s="58">
        <v>6</v>
      </c>
      <c r="L20" s="58"/>
      <c r="M20" s="58"/>
      <c r="N20" s="59"/>
      <c r="O20" s="60"/>
      <c r="P20" s="58"/>
      <c r="Q20" s="58"/>
      <c r="R20" s="58"/>
      <c r="S20" s="58"/>
      <c r="T20" s="61"/>
      <c r="U20" s="57"/>
      <c r="V20" s="58"/>
      <c r="W20" s="58"/>
      <c r="X20" s="58"/>
      <c r="Y20" s="58"/>
      <c r="Z20" s="59"/>
      <c r="AA20" s="105">
        <f t="shared" si="6"/>
        <v>6</v>
      </c>
      <c r="AB20" s="70" t="s">
        <v>87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s="56" customFormat="1" ht="12.75">
      <c r="A21" s="92"/>
      <c r="B21" s="89">
        <v>3</v>
      </c>
      <c r="C21" s="126" t="s">
        <v>62</v>
      </c>
      <c r="D21" s="100" t="s">
        <v>61</v>
      </c>
      <c r="E21" s="101">
        <f>F21+G21+H21</f>
        <v>30</v>
      </c>
      <c r="F21" s="102">
        <f aca="true" t="shared" si="7" ref="F21:G24">I21+L21+O21+R21+U21+X21</f>
        <v>15</v>
      </c>
      <c r="G21" s="101">
        <f t="shared" si="7"/>
        <v>15</v>
      </c>
      <c r="H21" s="85"/>
      <c r="I21" s="57"/>
      <c r="J21" s="58"/>
      <c r="K21" s="58"/>
      <c r="L21" s="58">
        <v>15</v>
      </c>
      <c r="M21" s="58">
        <v>15</v>
      </c>
      <c r="N21" s="59">
        <v>5</v>
      </c>
      <c r="O21" s="60"/>
      <c r="P21" s="58"/>
      <c r="Q21" s="58"/>
      <c r="R21" s="58"/>
      <c r="S21" s="58"/>
      <c r="T21" s="61"/>
      <c r="U21" s="57"/>
      <c r="V21" s="58"/>
      <c r="W21" s="58"/>
      <c r="X21" s="58"/>
      <c r="Y21" s="58"/>
      <c r="Z21" s="59"/>
      <c r="AA21" s="105">
        <f t="shared" si="6"/>
        <v>5</v>
      </c>
      <c r="AB21" s="70" t="s">
        <v>88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s="56" customFormat="1" ht="12.75">
      <c r="A22" s="92"/>
      <c r="B22" s="90">
        <v>4</v>
      </c>
      <c r="C22" s="126" t="s">
        <v>195</v>
      </c>
      <c r="D22" s="100" t="s">
        <v>32</v>
      </c>
      <c r="E22" s="101">
        <f>F22+G22+H22</f>
        <v>10</v>
      </c>
      <c r="F22" s="102">
        <f t="shared" si="7"/>
        <v>10</v>
      </c>
      <c r="G22" s="101">
        <f t="shared" si="7"/>
        <v>0</v>
      </c>
      <c r="H22" s="85"/>
      <c r="I22" s="57">
        <v>10</v>
      </c>
      <c r="J22" s="58"/>
      <c r="K22" s="58">
        <v>2</v>
      </c>
      <c r="L22" s="58"/>
      <c r="M22" s="58"/>
      <c r="N22" s="59"/>
      <c r="O22" s="60"/>
      <c r="P22" s="58"/>
      <c r="Q22" s="58"/>
      <c r="R22" s="58"/>
      <c r="S22" s="58"/>
      <c r="T22" s="61"/>
      <c r="U22" s="57"/>
      <c r="V22" s="58"/>
      <c r="W22" s="58"/>
      <c r="X22" s="58"/>
      <c r="Y22" s="58"/>
      <c r="Z22" s="59"/>
      <c r="AA22" s="105">
        <f t="shared" si="6"/>
        <v>2</v>
      </c>
      <c r="AB22" s="70" t="s">
        <v>196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2:42" s="56" customFormat="1" ht="12.75">
      <c r="B23" s="35">
        <v>5</v>
      </c>
      <c r="C23" s="126" t="s">
        <v>191</v>
      </c>
      <c r="D23" s="100" t="s">
        <v>20</v>
      </c>
      <c r="E23" s="101">
        <f>F23+G23+H23</f>
        <v>20</v>
      </c>
      <c r="F23" s="102">
        <f t="shared" si="7"/>
        <v>20</v>
      </c>
      <c r="G23" s="101">
        <f t="shared" si="7"/>
        <v>0</v>
      </c>
      <c r="H23" s="85"/>
      <c r="I23" s="127"/>
      <c r="J23" s="58"/>
      <c r="K23" s="58"/>
      <c r="L23" s="58">
        <v>20</v>
      </c>
      <c r="M23" s="58"/>
      <c r="N23" s="59">
        <v>1</v>
      </c>
      <c r="O23" s="60"/>
      <c r="P23" s="58"/>
      <c r="Q23" s="58"/>
      <c r="R23" s="58"/>
      <c r="S23" s="58"/>
      <c r="T23" s="61"/>
      <c r="U23" s="57"/>
      <c r="V23" s="58"/>
      <c r="W23" s="58"/>
      <c r="X23" s="58"/>
      <c r="Y23" s="58"/>
      <c r="Z23" s="59"/>
      <c r="AA23" s="105">
        <f t="shared" si="6"/>
        <v>1</v>
      </c>
      <c r="AB23" s="70" t="s">
        <v>194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</row>
    <row r="24" spans="2:42" s="56" customFormat="1" ht="12.75">
      <c r="B24" s="35">
        <v>6</v>
      </c>
      <c r="C24" s="62" t="s">
        <v>115</v>
      </c>
      <c r="D24" s="66" t="s">
        <v>20</v>
      </c>
      <c r="E24" s="101">
        <f>F24+G24+H24</f>
        <v>20</v>
      </c>
      <c r="F24" s="102">
        <f t="shared" si="7"/>
        <v>10</v>
      </c>
      <c r="G24" s="101">
        <f t="shared" si="7"/>
        <v>10</v>
      </c>
      <c r="H24" s="85"/>
      <c r="I24" s="57">
        <v>10</v>
      </c>
      <c r="J24" s="58">
        <v>10</v>
      </c>
      <c r="K24" s="58">
        <v>6</v>
      </c>
      <c r="L24" s="58"/>
      <c r="M24" s="58"/>
      <c r="N24" s="59"/>
      <c r="O24" s="60"/>
      <c r="P24" s="58"/>
      <c r="Q24" s="58"/>
      <c r="R24" s="58"/>
      <c r="S24" s="58"/>
      <c r="T24" s="61"/>
      <c r="U24" s="57"/>
      <c r="V24" s="58"/>
      <c r="W24" s="58"/>
      <c r="X24" s="58"/>
      <c r="Y24" s="58"/>
      <c r="Z24" s="59"/>
      <c r="AA24" s="105">
        <f t="shared" si="6"/>
        <v>6</v>
      </c>
      <c r="AB24" s="70" t="s">
        <v>89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</row>
    <row r="25" spans="2:42" s="56" customFormat="1" ht="12.75">
      <c r="B25" s="35"/>
      <c r="C25" s="269" t="s">
        <v>30</v>
      </c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</row>
    <row r="26" spans="2:42" s="56" customFormat="1" ht="12.75">
      <c r="B26" s="35">
        <v>1</v>
      </c>
      <c r="C26" s="62" t="s">
        <v>52</v>
      </c>
      <c r="D26" s="110" t="s">
        <v>32</v>
      </c>
      <c r="E26" s="101">
        <f t="shared" si="3"/>
        <v>30</v>
      </c>
      <c r="F26" s="102">
        <f t="shared" si="4"/>
        <v>30</v>
      </c>
      <c r="G26" s="101">
        <f t="shared" si="5"/>
        <v>0</v>
      </c>
      <c r="H26" s="85"/>
      <c r="I26" s="128"/>
      <c r="J26" s="129"/>
      <c r="K26" s="129"/>
      <c r="L26" s="129">
        <v>30</v>
      </c>
      <c r="M26" s="129"/>
      <c r="N26" s="130">
        <v>5</v>
      </c>
      <c r="O26" s="131"/>
      <c r="P26" s="129"/>
      <c r="Q26" s="129"/>
      <c r="R26" s="129"/>
      <c r="S26" s="129"/>
      <c r="T26" s="132"/>
      <c r="U26" s="128"/>
      <c r="V26" s="129"/>
      <c r="W26" s="129"/>
      <c r="X26" s="129"/>
      <c r="Y26" s="129"/>
      <c r="Z26" s="130"/>
      <c r="AA26" s="105">
        <f>Q26+Z26+T26+N26+K26+W26</f>
        <v>5</v>
      </c>
      <c r="AB26" s="70" t="s">
        <v>90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2:42" s="56" customFormat="1" ht="13.5" customHeight="1">
      <c r="B27" s="35">
        <v>2</v>
      </c>
      <c r="C27" s="133" t="s">
        <v>80</v>
      </c>
      <c r="D27" s="110" t="s">
        <v>32</v>
      </c>
      <c r="E27" s="101">
        <f t="shared" si="3"/>
        <v>15</v>
      </c>
      <c r="F27" s="102">
        <f t="shared" si="4"/>
        <v>0</v>
      </c>
      <c r="G27" s="101">
        <f t="shared" si="5"/>
        <v>15</v>
      </c>
      <c r="H27" s="85"/>
      <c r="I27" s="57"/>
      <c r="J27" s="58"/>
      <c r="K27" s="58"/>
      <c r="L27" s="58"/>
      <c r="M27" s="58"/>
      <c r="N27" s="59"/>
      <c r="O27" s="131"/>
      <c r="P27" s="58"/>
      <c r="Q27" s="58"/>
      <c r="R27" s="58"/>
      <c r="S27" s="58">
        <v>15</v>
      </c>
      <c r="T27" s="61">
        <v>1</v>
      </c>
      <c r="U27" s="57"/>
      <c r="V27" s="58"/>
      <c r="W27" s="58"/>
      <c r="X27" s="58"/>
      <c r="Y27" s="58"/>
      <c r="Z27" s="59"/>
      <c r="AA27" s="105">
        <f aca="true" t="shared" si="8" ref="AA27:AA39">Q27+Z27+T27+N27+K27+W27</f>
        <v>1</v>
      </c>
      <c r="AB27" s="70" t="s">
        <v>91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2:42" s="56" customFormat="1" ht="26.25" customHeight="1">
      <c r="B28" s="35">
        <v>3</v>
      </c>
      <c r="C28" s="133" t="s">
        <v>75</v>
      </c>
      <c r="D28" s="110" t="s">
        <v>32</v>
      </c>
      <c r="E28" s="101">
        <f t="shared" si="3"/>
        <v>30</v>
      </c>
      <c r="F28" s="102">
        <f t="shared" si="4"/>
        <v>10</v>
      </c>
      <c r="G28" s="101">
        <f t="shared" si="5"/>
        <v>20</v>
      </c>
      <c r="H28" s="85"/>
      <c r="I28" s="57"/>
      <c r="J28" s="58"/>
      <c r="K28" s="58"/>
      <c r="L28" s="58"/>
      <c r="M28" s="58"/>
      <c r="N28" s="59"/>
      <c r="O28" s="60">
        <v>10</v>
      </c>
      <c r="P28" s="58">
        <v>20</v>
      </c>
      <c r="Q28" s="58">
        <v>4</v>
      </c>
      <c r="R28" s="58"/>
      <c r="S28" s="58"/>
      <c r="T28" s="61"/>
      <c r="U28" s="57"/>
      <c r="V28" s="58"/>
      <c r="W28" s="58"/>
      <c r="X28" s="58"/>
      <c r="Y28" s="58"/>
      <c r="Z28" s="59"/>
      <c r="AA28" s="105">
        <f t="shared" si="8"/>
        <v>4</v>
      </c>
      <c r="AB28" s="70" t="s">
        <v>92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2:42" s="56" customFormat="1" ht="12.75">
      <c r="B29" s="35">
        <v>4</v>
      </c>
      <c r="C29" s="62" t="s">
        <v>63</v>
      </c>
      <c r="D29" s="110" t="s">
        <v>32</v>
      </c>
      <c r="E29" s="101">
        <f t="shared" si="3"/>
        <v>30</v>
      </c>
      <c r="F29" s="102">
        <f t="shared" si="4"/>
        <v>15</v>
      </c>
      <c r="G29" s="101">
        <f t="shared" si="5"/>
        <v>15</v>
      </c>
      <c r="H29" s="85"/>
      <c r="I29" s="57"/>
      <c r="J29" s="58"/>
      <c r="K29" s="58"/>
      <c r="L29" s="58"/>
      <c r="M29" s="58"/>
      <c r="N29" s="59"/>
      <c r="O29" s="131"/>
      <c r="P29" s="58"/>
      <c r="Q29" s="58"/>
      <c r="R29" s="58">
        <v>15</v>
      </c>
      <c r="S29" s="58">
        <v>15</v>
      </c>
      <c r="T29" s="61">
        <v>4</v>
      </c>
      <c r="U29" s="57"/>
      <c r="V29" s="58"/>
      <c r="W29" s="58"/>
      <c r="X29" s="58"/>
      <c r="Y29" s="58"/>
      <c r="Z29" s="59"/>
      <c r="AA29" s="105">
        <f t="shared" si="8"/>
        <v>4</v>
      </c>
      <c r="AB29" s="70" t="s">
        <v>93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</row>
    <row r="30" spans="2:42" s="56" customFormat="1" ht="27" customHeight="1">
      <c r="B30" s="35">
        <v>5</v>
      </c>
      <c r="C30" s="63" t="s">
        <v>55</v>
      </c>
      <c r="D30" s="110" t="s">
        <v>20</v>
      </c>
      <c r="E30" s="101">
        <f t="shared" si="3"/>
        <v>30</v>
      </c>
      <c r="F30" s="102">
        <f t="shared" si="4"/>
        <v>15</v>
      </c>
      <c r="G30" s="101">
        <f t="shared" si="5"/>
        <v>15</v>
      </c>
      <c r="H30" s="85"/>
      <c r="I30" s="57"/>
      <c r="J30" s="58"/>
      <c r="K30" s="58"/>
      <c r="L30" s="58"/>
      <c r="M30" s="58"/>
      <c r="N30" s="59"/>
      <c r="O30" s="131"/>
      <c r="P30" s="58"/>
      <c r="Q30" s="58"/>
      <c r="R30" s="58">
        <v>15</v>
      </c>
      <c r="S30" s="58">
        <v>15</v>
      </c>
      <c r="T30" s="61">
        <v>4</v>
      </c>
      <c r="U30" s="57"/>
      <c r="V30" s="58"/>
      <c r="W30" s="58"/>
      <c r="X30" s="58"/>
      <c r="Y30" s="58"/>
      <c r="Z30" s="59"/>
      <c r="AA30" s="105">
        <f t="shared" si="8"/>
        <v>4</v>
      </c>
      <c r="AB30" s="70" t="s">
        <v>94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1" spans="2:42" s="65" customFormat="1" ht="24.75" customHeight="1">
      <c r="B31" s="35">
        <v>6</v>
      </c>
      <c r="C31" s="133" t="s">
        <v>53</v>
      </c>
      <c r="D31" s="110" t="s">
        <v>32</v>
      </c>
      <c r="E31" s="101">
        <f t="shared" si="3"/>
        <v>20</v>
      </c>
      <c r="F31" s="102">
        <f t="shared" si="4"/>
        <v>10</v>
      </c>
      <c r="G31" s="101">
        <f t="shared" si="5"/>
        <v>10</v>
      </c>
      <c r="H31" s="85"/>
      <c r="I31" s="57"/>
      <c r="J31" s="58"/>
      <c r="K31" s="58"/>
      <c r="L31" s="58"/>
      <c r="M31" s="58"/>
      <c r="N31" s="59"/>
      <c r="O31" s="134"/>
      <c r="P31" s="58"/>
      <c r="Q31" s="58"/>
      <c r="R31" s="58">
        <v>10</v>
      </c>
      <c r="S31" s="58">
        <v>10</v>
      </c>
      <c r="T31" s="61">
        <v>2</v>
      </c>
      <c r="U31" s="57"/>
      <c r="V31" s="58"/>
      <c r="W31" s="58"/>
      <c r="X31" s="58"/>
      <c r="Y31" s="58"/>
      <c r="Z31" s="59"/>
      <c r="AA31" s="105">
        <f t="shared" si="8"/>
        <v>2</v>
      </c>
      <c r="AB31" s="70" t="s">
        <v>95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2:42" s="65" customFormat="1" ht="13.5" customHeight="1">
      <c r="B32" s="35">
        <v>7</v>
      </c>
      <c r="C32" s="133" t="s">
        <v>76</v>
      </c>
      <c r="D32" s="110" t="s">
        <v>20</v>
      </c>
      <c r="E32" s="101">
        <f t="shared" si="3"/>
        <v>30</v>
      </c>
      <c r="F32" s="102">
        <f t="shared" si="4"/>
        <v>15</v>
      </c>
      <c r="G32" s="101">
        <f t="shared" si="5"/>
        <v>15</v>
      </c>
      <c r="H32" s="85"/>
      <c r="I32" s="57"/>
      <c r="J32" s="58"/>
      <c r="K32" s="58"/>
      <c r="L32" s="58"/>
      <c r="M32" s="58"/>
      <c r="N32" s="59"/>
      <c r="O32" s="134">
        <v>15</v>
      </c>
      <c r="P32" s="58">
        <v>15</v>
      </c>
      <c r="Q32" s="58">
        <v>5</v>
      </c>
      <c r="R32" s="58"/>
      <c r="S32" s="58"/>
      <c r="T32" s="61"/>
      <c r="U32" s="57"/>
      <c r="V32" s="58"/>
      <c r="W32" s="58"/>
      <c r="X32" s="58"/>
      <c r="Y32" s="58"/>
      <c r="Z32" s="59"/>
      <c r="AA32" s="105">
        <f t="shared" si="8"/>
        <v>5</v>
      </c>
      <c r="AB32" s="70" t="s">
        <v>96</v>
      </c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2:42" s="56" customFormat="1" ht="12.75">
      <c r="B33" s="35">
        <v>8</v>
      </c>
      <c r="C33" s="62" t="s">
        <v>64</v>
      </c>
      <c r="D33" s="110" t="s">
        <v>20</v>
      </c>
      <c r="E33" s="101">
        <f t="shared" si="3"/>
        <v>40</v>
      </c>
      <c r="F33" s="102">
        <f t="shared" si="4"/>
        <v>20</v>
      </c>
      <c r="G33" s="101">
        <f t="shared" si="5"/>
        <v>20</v>
      </c>
      <c r="H33" s="85"/>
      <c r="I33" s="57"/>
      <c r="J33" s="58"/>
      <c r="K33" s="58"/>
      <c r="L33" s="58">
        <v>20</v>
      </c>
      <c r="M33" s="58">
        <v>20</v>
      </c>
      <c r="N33" s="59">
        <v>5</v>
      </c>
      <c r="O33" s="60"/>
      <c r="P33" s="58"/>
      <c r="Q33" s="58"/>
      <c r="R33" s="58"/>
      <c r="S33" s="58"/>
      <c r="T33" s="61"/>
      <c r="U33" s="57"/>
      <c r="V33" s="58"/>
      <c r="W33" s="58"/>
      <c r="X33" s="58"/>
      <c r="Y33" s="58"/>
      <c r="Z33" s="59"/>
      <c r="AA33" s="105">
        <f t="shared" si="8"/>
        <v>5</v>
      </c>
      <c r="AB33" s="70" t="s">
        <v>97</v>
      </c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</row>
    <row r="34" spans="2:42" s="56" customFormat="1" ht="13.5" customHeight="1">
      <c r="B34" s="35">
        <v>9</v>
      </c>
      <c r="C34" s="62" t="s">
        <v>56</v>
      </c>
      <c r="D34" s="110" t="s">
        <v>32</v>
      </c>
      <c r="E34" s="101">
        <f t="shared" si="3"/>
        <v>30</v>
      </c>
      <c r="F34" s="102">
        <f t="shared" si="4"/>
        <v>0</v>
      </c>
      <c r="G34" s="101">
        <f t="shared" si="5"/>
        <v>30</v>
      </c>
      <c r="H34" s="85"/>
      <c r="I34" s="57"/>
      <c r="J34" s="58"/>
      <c r="K34" s="58"/>
      <c r="L34" s="58"/>
      <c r="M34" s="58"/>
      <c r="N34" s="59"/>
      <c r="O34" s="60"/>
      <c r="P34" s="58">
        <v>30</v>
      </c>
      <c r="Q34" s="58">
        <v>4</v>
      </c>
      <c r="R34" s="58"/>
      <c r="S34" s="58"/>
      <c r="T34" s="61"/>
      <c r="U34" s="57"/>
      <c r="V34" s="58"/>
      <c r="W34" s="58"/>
      <c r="X34" s="58"/>
      <c r="Y34" s="58"/>
      <c r="Z34" s="59"/>
      <c r="AA34" s="105">
        <f t="shared" si="8"/>
        <v>4</v>
      </c>
      <c r="AB34" s="70" t="s">
        <v>98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2:42" s="56" customFormat="1" ht="12.75">
      <c r="B35" s="35">
        <v>10</v>
      </c>
      <c r="C35" s="219" t="s">
        <v>119</v>
      </c>
      <c r="D35" s="110" t="s">
        <v>20</v>
      </c>
      <c r="E35" s="101">
        <f t="shared" si="3"/>
        <v>30</v>
      </c>
      <c r="F35" s="102">
        <f t="shared" si="4"/>
        <v>15</v>
      </c>
      <c r="G35" s="101">
        <f t="shared" si="5"/>
        <v>15</v>
      </c>
      <c r="H35" s="85"/>
      <c r="I35" s="57"/>
      <c r="J35" s="58"/>
      <c r="K35" s="58"/>
      <c r="L35" s="58"/>
      <c r="M35" s="58"/>
      <c r="N35" s="59"/>
      <c r="O35" s="60">
        <v>15</v>
      </c>
      <c r="P35" s="58">
        <v>15</v>
      </c>
      <c r="Q35" s="58">
        <v>5</v>
      </c>
      <c r="R35" s="58"/>
      <c r="S35" s="58"/>
      <c r="T35" s="61"/>
      <c r="U35" s="57"/>
      <c r="V35" s="58"/>
      <c r="W35" s="58"/>
      <c r="X35" s="58"/>
      <c r="Y35" s="58"/>
      <c r="Z35" s="59"/>
      <c r="AA35" s="105">
        <f t="shared" si="8"/>
        <v>5</v>
      </c>
      <c r="AB35" s="70" t="s">
        <v>99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</row>
    <row r="36" spans="2:42" s="56" customFormat="1" ht="12.75">
      <c r="B36" s="35">
        <v>11</v>
      </c>
      <c r="C36" s="62" t="s">
        <v>65</v>
      </c>
      <c r="D36" s="110" t="s">
        <v>20</v>
      </c>
      <c r="E36" s="101">
        <f t="shared" si="3"/>
        <v>30</v>
      </c>
      <c r="F36" s="102">
        <f t="shared" si="4"/>
        <v>15</v>
      </c>
      <c r="G36" s="101">
        <f t="shared" si="5"/>
        <v>15</v>
      </c>
      <c r="H36" s="85"/>
      <c r="I36" s="57"/>
      <c r="J36" s="58"/>
      <c r="K36" s="58"/>
      <c r="L36" s="58"/>
      <c r="M36" s="58"/>
      <c r="N36" s="59"/>
      <c r="O36" s="60">
        <v>15</v>
      </c>
      <c r="P36" s="58">
        <v>15</v>
      </c>
      <c r="Q36" s="58">
        <v>4</v>
      </c>
      <c r="R36" s="58"/>
      <c r="S36" s="58"/>
      <c r="T36" s="61"/>
      <c r="U36" s="57"/>
      <c r="V36" s="58"/>
      <c r="W36" s="58"/>
      <c r="X36" s="58"/>
      <c r="Y36" s="58"/>
      <c r="Z36" s="59"/>
      <c r="AA36" s="105">
        <f t="shared" si="8"/>
        <v>4</v>
      </c>
      <c r="AB36" s="70" t="s">
        <v>100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2:42" s="56" customFormat="1" ht="12.75">
      <c r="B37" s="35">
        <v>12</v>
      </c>
      <c r="C37" s="109" t="s">
        <v>180</v>
      </c>
      <c r="D37" s="110" t="s">
        <v>20</v>
      </c>
      <c r="E37" s="101">
        <f t="shared" si="3"/>
        <v>50</v>
      </c>
      <c r="F37" s="102">
        <f t="shared" si="4"/>
        <v>25</v>
      </c>
      <c r="G37" s="101">
        <f t="shared" si="5"/>
        <v>25</v>
      </c>
      <c r="H37" s="85"/>
      <c r="I37" s="57"/>
      <c r="J37" s="58"/>
      <c r="K37" s="58"/>
      <c r="L37" s="58"/>
      <c r="M37" s="58"/>
      <c r="N37" s="59"/>
      <c r="O37" s="60">
        <v>25</v>
      </c>
      <c r="P37" s="58">
        <v>25</v>
      </c>
      <c r="Q37" s="58">
        <v>6</v>
      </c>
      <c r="R37" s="58"/>
      <c r="S37" s="58"/>
      <c r="T37" s="61"/>
      <c r="U37" s="57"/>
      <c r="V37" s="58"/>
      <c r="W37" s="58"/>
      <c r="X37" s="58"/>
      <c r="Y37" s="58"/>
      <c r="Z37" s="59"/>
      <c r="AA37" s="105">
        <f t="shared" si="8"/>
        <v>6</v>
      </c>
      <c r="AB37" s="70" t="s">
        <v>101</v>
      </c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2:42" s="56" customFormat="1" ht="12.75">
      <c r="B38" s="35">
        <v>13</v>
      </c>
      <c r="C38" s="62" t="s">
        <v>57</v>
      </c>
      <c r="D38" s="66" t="s">
        <v>32</v>
      </c>
      <c r="E38" s="101">
        <f t="shared" si="3"/>
        <v>25</v>
      </c>
      <c r="F38" s="102">
        <f t="shared" si="4"/>
        <v>25</v>
      </c>
      <c r="G38" s="101">
        <f t="shared" si="5"/>
        <v>0</v>
      </c>
      <c r="H38" s="85"/>
      <c r="I38" s="57"/>
      <c r="J38" s="58"/>
      <c r="K38" s="58"/>
      <c r="L38" s="58"/>
      <c r="M38" s="58"/>
      <c r="N38" s="59"/>
      <c r="O38" s="60"/>
      <c r="P38" s="58"/>
      <c r="Q38" s="58"/>
      <c r="R38" s="58">
        <v>25</v>
      </c>
      <c r="S38" s="58"/>
      <c r="T38" s="61">
        <v>2</v>
      </c>
      <c r="U38" s="57"/>
      <c r="V38" s="58"/>
      <c r="W38" s="58"/>
      <c r="X38" s="58"/>
      <c r="Y38" s="58"/>
      <c r="Z38" s="59"/>
      <c r="AA38" s="105">
        <f t="shared" si="8"/>
        <v>2</v>
      </c>
      <c r="AB38" s="70" t="s">
        <v>102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2:42" s="51" customFormat="1" ht="13.5" thickBot="1">
      <c r="B39" s="42">
        <v>14</v>
      </c>
      <c r="C39" s="256" t="s">
        <v>31</v>
      </c>
      <c r="D39" s="257" t="s">
        <v>20</v>
      </c>
      <c r="E39" s="258">
        <f t="shared" si="3"/>
        <v>60</v>
      </c>
      <c r="F39" s="259">
        <f t="shared" si="4"/>
        <v>0</v>
      </c>
      <c r="G39" s="258">
        <f t="shared" si="5"/>
        <v>60</v>
      </c>
      <c r="H39" s="260"/>
      <c r="I39" s="261"/>
      <c r="J39" s="262"/>
      <c r="K39" s="262"/>
      <c r="L39" s="262"/>
      <c r="M39" s="262"/>
      <c r="N39" s="263"/>
      <c r="O39" s="264"/>
      <c r="P39" s="262"/>
      <c r="Q39" s="262"/>
      <c r="R39" s="262"/>
      <c r="S39" s="262">
        <v>30</v>
      </c>
      <c r="T39" s="265">
        <v>4</v>
      </c>
      <c r="U39" s="261"/>
      <c r="V39" s="262">
        <v>15</v>
      </c>
      <c r="W39" s="262">
        <v>4</v>
      </c>
      <c r="X39" s="262"/>
      <c r="Y39" s="262">
        <v>15</v>
      </c>
      <c r="Z39" s="263">
        <v>4</v>
      </c>
      <c r="AA39" s="97">
        <f t="shared" si="8"/>
        <v>12</v>
      </c>
      <c r="AB39" s="220" t="s">
        <v>116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2:42" s="56" customFormat="1" ht="13.5" thickBot="1">
      <c r="B40" s="221"/>
      <c r="C40" s="222" t="s">
        <v>23</v>
      </c>
      <c r="D40" s="223"/>
      <c r="E40" s="202">
        <f aca="true" t="shared" si="9" ref="E40:AA40">SUM(E11:E39)</f>
        <v>791</v>
      </c>
      <c r="F40" s="202">
        <f t="shared" si="9"/>
        <v>304</v>
      </c>
      <c r="G40" s="202">
        <f t="shared" si="9"/>
        <v>487</v>
      </c>
      <c r="H40" s="202">
        <f t="shared" si="9"/>
        <v>0</v>
      </c>
      <c r="I40" s="202">
        <f t="shared" si="9"/>
        <v>74</v>
      </c>
      <c r="J40" s="202">
        <f t="shared" si="9"/>
        <v>112</v>
      </c>
      <c r="K40" s="202">
        <f t="shared" si="9"/>
        <v>30</v>
      </c>
      <c r="L40" s="202">
        <f t="shared" si="9"/>
        <v>85</v>
      </c>
      <c r="M40" s="202">
        <f t="shared" si="9"/>
        <v>110</v>
      </c>
      <c r="N40" s="202">
        <f t="shared" si="9"/>
        <v>20</v>
      </c>
      <c r="O40" s="202">
        <f t="shared" si="9"/>
        <v>80</v>
      </c>
      <c r="P40" s="202">
        <f t="shared" si="9"/>
        <v>135</v>
      </c>
      <c r="Q40" s="202">
        <f t="shared" si="9"/>
        <v>30</v>
      </c>
      <c r="R40" s="202">
        <f t="shared" si="9"/>
        <v>65</v>
      </c>
      <c r="S40" s="202">
        <f t="shared" si="9"/>
        <v>100</v>
      </c>
      <c r="T40" s="202">
        <f t="shared" si="9"/>
        <v>20</v>
      </c>
      <c r="U40" s="202">
        <f t="shared" si="9"/>
        <v>0</v>
      </c>
      <c r="V40" s="202">
        <f t="shared" si="9"/>
        <v>15</v>
      </c>
      <c r="W40" s="202">
        <f t="shared" si="9"/>
        <v>4</v>
      </c>
      <c r="X40" s="202">
        <f t="shared" si="9"/>
        <v>0</v>
      </c>
      <c r="Y40" s="202">
        <f t="shared" si="9"/>
        <v>15</v>
      </c>
      <c r="Z40" s="202">
        <f t="shared" si="9"/>
        <v>4</v>
      </c>
      <c r="AA40" s="202">
        <f t="shared" si="9"/>
        <v>108</v>
      </c>
      <c r="AB40" s="213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</row>
    <row r="41" spans="2:42" s="56" customFormat="1" ht="13.5" thickBot="1">
      <c r="B41" s="221"/>
      <c r="C41" s="222"/>
      <c r="D41" s="223"/>
      <c r="E41" s="202"/>
      <c r="F41" s="202"/>
      <c r="G41" s="202"/>
      <c r="H41" s="202"/>
      <c r="I41" s="279">
        <f>I40+J40</f>
        <v>186</v>
      </c>
      <c r="J41" s="280"/>
      <c r="K41" s="224"/>
      <c r="L41" s="279">
        <f>L40+M40</f>
        <v>195</v>
      </c>
      <c r="M41" s="280"/>
      <c r="N41" s="202"/>
      <c r="O41" s="279">
        <f>O40+P40</f>
        <v>215</v>
      </c>
      <c r="P41" s="280"/>
      <c r="Q41" s="224"/>
      <c r="R41" s="279">
        <f>R40+S40</f>
        <v>165</v>
      </c>
      <c r="S41" s="280"/>
      <c r="T41" s="202"/>
      <c r="U41" s="279">
        <f>U40+V40</f>
        <v>15</v>
      </c>
      <c r="V41" s="280"/>
      <c r="W41" s="224"/>
      <c r="X41" s="279">
        <f>X40+Y40</f>
        <v>15</v>
      </c>
      <c r="Y41" s="280"/>
      <c r="Z41" s="202"/>
      <c r="AA41" s="202"/>
      <c r="AB41" s="22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</row>
    <row r="42" spans="2:42" s="56" customFormat="1" ht="13.5" thickBot="1">
      <c r="B42" s="176"/>
      <c r="C42" s="222"/>
      <c r="D42" s="176"/>
      <c r="E42" s="176"/>
      <c r="F42" s="176"/>
      <c r="G42" s="176"/>
      <c r="H42" s="176"/>
      <c r="I42" s="278">
        <f>I41+L41</f>
        <v>381</v>
      </c>
      <c r="J42" s="278"/>
      <c r="K42" s="278"/>
      <c r="L42" s="278"/>
      <c r="M42" s="278"/>
      <c r="N42" s="176"/>
      <c r="O42" s="278">
        <f>O41+R41</f>
        <v>380</v>
      </c>
      <c r="P42" s="278"/>
      <c r="Q42" s="278"/>
      <c r="R42" s="278"/>
      <c r="S42" s="278"/>
      <c r="T42" s="176"/>
      <c r="U42" s="278">
        <f>U41+X41</f>
        <v>30</v>
      </c>
      <c r="V42" s="278"/>
      <c r="W42" s="278"/>
      <c r="X42" s="278"/>
      <c r="Y42" s="278"/>
      <c r="Z42" s="176"/>
      <c r="AA42" s="176"/>
      <c r="AB42" s="22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</row>
    <row r="43" spans="1:42" ht="12.75">
      <c r="A43" s="11"/>
      <c r="B43" s="226"/>
      <c r="C43" s="20" t="s">
        <v>36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11"/>
      <c r="B44" s="161"/>
      <c r="C44" s="98" t="s">
        <v>206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>
      <c r="B45" s="20"/>
      <c r="C45" s="255" t="s">
        <v>45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9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s="10" customFormat="1" ht="12.75">
      <c r="B46" s="5"/>
      <c r="C46" s="14"/>
      <c r="D46" s="13"/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3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:42" ht="12.75">
      <c r="B47" s="11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6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>
      <c r="B48" s="8"/>
      <c r="C48" s="50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6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>
      <c r="B49" s="8"/>
      <c r="C49" s="281"/>
      <c r="D49" s="28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>
      <c r="B50" s="13"/>
      <c r="C50" s="1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>
      <c r="B51" s="11"/>
      <c r="C51" s="1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>
      <c r="B52" s="11"/>
      <c r="AB52" s="6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>
      <c r="B53" s="11"/>
      <c r="AB53" s="6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8:42" ht="12.75"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8:42" ht="12.75"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8:42" ht="12.75"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8:42" ht="12.75"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8:42" ht="12.75"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8:42" ht="12.75"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8:42" ht="12.75"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8:42" ht="12.75"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8:42" ht="12.75"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8:42" ht="12.75"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8:42" ht="12.75"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8:42" ht="12.75"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8:42" ht="12.75"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8:42" ht="12.75"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8:42" ht="12.75"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8:42" ht="12.75"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8:42" ht="12.75"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8:42" ht="12.75"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8:42" ht="12.75"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8:42" ht="12.75"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8:42" ht="12.75"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8:42" ht="12.75"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8:42" ht="12.75"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8:42" ht="12.75"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8:42" ht="12.75"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8:42" ht="12.75"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8:42" ht="12.75"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8:42" ht="12.75"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8:42" ht="12.75"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8:42" ht="12.75"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8:42" ht="12.75"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8:42" ht="12.75"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8:42" ht="12.75"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8:42" ht="12.75"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8:42" ht="12.75"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8:42" ht="12.75"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8:42" ht="12.75"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8:42" ht="12.75"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8:42" ht="12.75"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8:42" ht="12.75"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8:42" ht="12.75"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8:42" ht="12.75"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8:42" ht="12.75"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8:42" ht="12.75"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8:42" ht="12.75"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8:42" ht="12.75"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8:42" ht="12.75"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8:42" ht="12.75"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8:42" ht="12.75"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8:42" ht="12.75"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8:42" ht="12.75"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8:42" ht="12.75"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8:42" ht="12.75"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8:42" ht="12.75"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8:42" ht="12.75"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8:42" ht="12.75"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8:42" ht="12.75"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8:42" ht="12.75"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8:42" ht="12.75"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8:42" ht="12.75"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8:42" ht="12.75"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8:42" ht="12.75"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8:42" ht="12.75"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8:42" ht="12.75"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8:42" ht="12.75"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8:42" ht="12.75"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8:42" ht="12.75"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8:42" ht="12.75"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8:42" ht="12.75"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8:42" ht="12.75"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8:42" ht="12.75"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8:42" ht="12.75"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8:42" ht="12.75"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8:42" ht="12.75"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8:42" ht="12.75"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8:42" ht="12.75"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8:42" ht="12.75"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8:42" ht="12.75"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8:42" ht="12.75"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8:42" ht="12.75"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8:42" ht="12.75"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8:42" ht="12.75"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8:42" ht="12.75"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8:42" ht="12.75"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8:42" ht="12.75"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8:42" ht="12.75"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8:42" ht="12.75"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8:42" ht="12.75"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8:42" ht="12.75"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8:42" ht="12.75"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8:42" ht="12.75"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8:42" ht="12.75"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8:42" ht="12.75"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8:42" ht="12.75"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8:42" ht="12.75"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8:42" ht="12.75"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8:42" ht="12.75"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8:42" ht="12.75"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8:42" ht="12.75"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8:42" ht="12.75"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8:42" ht="12.75"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8:42" ht="12.75"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8:42" ht="12.75"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8:42" ht="12.75"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8:42" ht="12.75"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8:42" ht="12.75"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8:42" ht="12.75"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8:42" ht="12.75"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8:42" ht="12.75"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8:42" ht="12.75"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8:42" ht="12.75"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8:42" ht="12.75"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8:42" ht="12.75"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8:42" ht="12.75"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8:42" ht="12.75"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8:42" ht="12.75"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8:42" ht="12.75"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8:42" ht="12.75"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8:42" ht="12.75"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8:42" ht="12.75"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8:42" ht="12.75"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8:42" ht="12.75"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8:42" ht="12.75"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8:42" ht="12.75"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8:42" ht="12.75"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8:42" ht="12.75"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8:42" ht="12.75"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8:42" ht="12.75"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8:42" ht="12.75"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8:42" ht="12.75"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8:42" ht="12.75"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8:42" ht="12.75"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8:42" ht="12.75"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8:42" ht="12.75"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8:42" ht="12.75"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8:42" ht="12.75"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8:42" ht="12.75"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8:42" ht="12.75"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8:42" ht="12.75"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8:42" ht="12.75"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8:42" ht="12.75"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8:42" ht="12.75"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8:42" ht="12.75"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8:42" ht="12.75"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8:42" ht="12.75"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8:42" ht="12.75"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8:42" ht="12.75"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8:42" ht="12.75"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8:42" ht="12.75"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8:42" ht="12.75"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8:42" ht="12.75"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8:42" ht="12.75"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8:42" ht="12.75"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8:42" ht="12.75"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8:42" ht="12.75"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8:42" ht="12.75"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8:42" ht="12.75"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8:42" ht="12.75"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8:42" ht="12.75"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8:42" ht="12.75"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8:42" ht="12.75"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8:42" ht="12.75"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8:42" ht="12.75"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8:42" ht="12.75"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8:42" ht="12.75"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8:42" ht="12.75"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8:42" ht="12.75"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8:42" ht="12.75"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8:42" ht="12.75"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8:42" ht="12.75"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8:42" ht="12.75"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8:42" ht="12.75"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8:42" ht="12.75"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28:42" ht="12.75"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28:42" ht="12.75"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28:42" ht="12.75"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28:42" ht="12.75"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28:42" ht="12.75"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28:42" ht="12.75"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28:42" ht="12.75"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28:42" ht="12.75"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28:42" ht="12.75"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28:42" ht="12.75"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28:42" ht="12.75"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28:42" ht="12.75"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28:42" ht="12.75"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28:42" ht="12.75"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28:42" ht="12.75"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28:42" ht="12.75"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28:42" ht="12.75"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28:42" ht="12.75"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28:42" ht="12.75"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28:42" ht="12.75"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28:42" ht="12.75"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28:42" ht="12.75"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28:42" ht="12.75"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28:42" ht="12.75"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28:42" ht="12.75"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28:42" ht="12.75"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28:42" ht="12.75"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28:42" ht="12.75"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28:42" ht="12.75"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28:42" ht="12.75"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28:42" ht="12.75"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28:42" ht="12.75"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28:42" ht="12.75"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28:42" ht="12.75"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28:42" ht="12.75"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28:42" ht="12.75"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28:42" ht="12.75"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28:42" ht="12.75"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28:42" ht="12.75"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28:42" ht="12.75"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28:42" ht="12.75"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28:42" ht="12.75"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28:42" ht="12.75"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28:42" ht="12.75"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28:42" ht="12.75"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28:42" ht="12.75"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28:42" ht="12.75"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28:42" ht="12.75"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28:42" ht="12.75"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28:42" ht="12.75"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28:42" ht="12.75"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28:42" ht="12.75"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28:42" ht="12.75"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28:42" ht="12.75"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28:42" ht="12.75"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28:42" ht="12.75"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28:42" ht="12.75"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28:42" ht="12.7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28:42" ht="12.7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28:42" ht="12.7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28:42" ht="12.7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28:42" ht="12.7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28:42" ht="12.7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28:42" ht="12.7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28:42" ht="12.7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28:42" ht="12.7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28:42" ht="12.7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28:42" ht="12.7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28:42" ht="12.7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28:42" ht="12.7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28:42" ht="12.7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28:42" ht="12.7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28:42" ht="12.7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28:42" ht="12.7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28:42" ht="12.7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28:42" ht="12.7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28:42" ht="12.7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28:42" ht="12.7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28:42" ht="12.7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28:42" ht="12.7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28:42" ht="12.7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28:42" ht="12.7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28:42" ht="12.7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28:42" ht="12.7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28:42" ht="12.7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28:42" ht="12.7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28:42" ht="12.7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28:42" ht="12.7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28:42" ht="12.7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28:42" ht="12.7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28:42" ht="12.7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28:42" ht="12.7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28:42" ht="12.7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28:42" ht="12.7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28:42" ht="12.7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28:42" ht="12.7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28:42" ht="12.7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28:42" ht="12.7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28:42" ht="12.7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28:42" ht="12.7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28:42" ht="12.7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28:42" ht="12.7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28:42" ht="12.7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28:42" ht="12.7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28:42" ht="12.7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28:42" ht="12.75"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28:42" ht="12.75"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28:42" ht="12.75"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28:42" ht="12.75"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28:42" ht="12.75"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28:42" ht="12.75"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28:42" ht="12.75"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28:42" ht="12.75"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28:42" ht="12.75"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28:42" ht="12.75"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28:42" ht="12.75"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28:42" ht="12.75"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28:42" ht="12.75"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28:42" ht="12.75"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28:42" ht="12.75"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28:42" ht="12.75"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28:42" ht="12.75"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28:42" ht="12.75"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28:42" ht="12.75"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28:42" ht="12.75"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28:42" ht="12.75"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28:42" ht="12.75"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28:42" ht="12.75"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28:42" ht="12.75"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28:42" ht="12.75"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28:42" ht="12.75"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28:42" ht="12.75"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28:42" ht="12.75"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28:42" ht="12.75"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28:42" ht="12.75"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28:42" ht="12.75"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28:42" ht="12.75"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28:42" ht="12.75"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28:42" ht="12.75"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28:42" ht="12.75"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28:42" ht="12.75"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28:42" ht="12.75"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28:42" ht="12.75"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28:42" ht="12.75"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28:42" ht="12.75"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28:42" ht="12.75"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28:42" ht="12.75"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28:42" ht="12.75"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28:42" ht="12.75"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28:42" ht="12.75"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28:42" ht="12.75"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28:42" ht="12.75"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28:42" ht="12.75"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28:42" ht="12.75"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28:42" ht="12.75"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28:42" ht="12.75"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28:42" ht="12.75"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28:42" ht="12.75"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28:42" ht="12.75"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28:42" ht="12.75"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28:42" ht="12.75"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28:42" ht="12.75"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28:42" ht="12.75"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28:42" ht="12.75"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28:42" ht="12.75"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28:42" ht="12.75"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28:42" ht="12.75"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28:42" ht="12.75"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28:42" ht="12.75"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28:42" ht="12.75"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28:42" ht="12.75"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28:42" ht="12.75"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28:42" ht="12.75"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28:42" ht="12.75"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28:42" ht="12.75"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28:42" ht="12.75"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28:42" ht="12.75"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28:42" ht="12.75"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28:42" ht="12.75"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28:42" ht="12.75"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28:42" ht="12.75"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28:42" ht="12.75"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28:42" ht="12.75"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28:42" ht="12.75"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28:42" ht="12.75"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28:42" ht="12.75"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28:42" ht="12.75"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28:42" ht="12.75"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28:42" ht="12.75"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28:42" ht="12.75"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28:42" ht="12.75"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28:42" ht="12.75"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28:42" ht="12.75"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28:42" ht="12.75"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28:42" ht="12.75"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28:42" ht="12.75"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28:42" ht="12.75"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28:42" ht="12.75"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28:42" ht="12.75"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28:42" ht="12.75"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28:42" ht="12.75"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28:42" ht="12.75"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28:42" ht="12.75"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28:42" ht="12.75"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28:42" ht="12.75"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28:42" ht="12.75"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28:42" ht="12.75"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28:42" ht="12.75"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28:42" ht="12.75"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28:42" ht="12.75"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28:42" ht="12.75"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28:42" ht="12.75"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28:42" ht="12.75"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28:42" ht="12.75"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28:42" ht="12.75"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28:42" ht="12.75"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28:42" ht="12.75"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28:42" ht="12.75"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28:42" ht="12.75"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28:42" ht="12.75"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28:42" ht="12.75"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28:42" ht="12.75"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28:42" ht="12.75"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28:42" ht="12.75"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28:42" ht="12.75"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28:42" ht="12.75"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28:42" ht="12.75"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28:42" ht="12.75"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28:42" ht="12.75"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28:42" ht="12.75"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28:42" ht="12.75"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28:42" ht="12.75"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28:42" ht="12.75"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28:42" ht="12.75"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28:42" ht="12.75"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28:42" ht="12.75"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28:42" ht="12.75"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28:42" ht="12.75"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28:42" ht="12.75"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28:42" ht="12.75"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28:42" ht="12.75"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28:42" ht="12.75"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28:42" ht="12.75"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28:42" ht="12.75"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28:42" ht="12.75"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28:42" ht="12.75"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28:42" ht="12.75"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28:42" ht="12.75"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28:42" ht="12.75"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28:42" ht="12.75"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28:42" ht="12.75"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28:42" ht="12.75"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28:42" ht="12.75"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28:42" ht="12.75"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28:42" ht="12.75"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28:42" ht="12.75"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28:42" ht="12.75"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28:42" ht="12.75"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28:42" ht="12.75"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28:42" ht="12.75"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28:42" ht="12.75"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28:42" ht="12.75"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28:42" ht="12.75"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28:42" ht="12.75"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28:42" ht="12.75"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28:42" ht="12.75"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28:42" ht="12.75"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28:42" ht="12.75"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28:42" ht="12.75"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28:42" ht="12.75"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28:42" ht="12.75"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28:42" ht="12.75"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28:42" ht="12.75"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28:42" ht="12.75"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28:42" ht="12.75"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28:42" ht="12.75"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28:42" ht="12.75"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28:42" ht="12.75"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28:42" ht="12.75"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28:42" ht="12.75"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28:42" ht="12.75"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28:42" ht="12.75"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28:42" ht="12.75"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28:42" ht="12.75"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28:42" ht="12.75"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28:42" ht="12.75"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28:42" ht="12.75"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28:42" ht="12.75"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28:42" ht="12.75"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28:42" ht="12.75"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28:42" ht="12.75"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28:42" ht="12.75"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28:42" ht="12.75"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28:42" ht="12.75"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28:42" ht="12.75"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28:42" ht="12.75"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28:42" ht="12.75"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28:42" ht="12.75"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28:42" ht="12.75"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28:42" ht="12.75"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28:42" ht="12.75"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28:42" ht="12.75"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28:42" ht="12.75"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28:42" ht="12.75"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28:42" ht="12.75"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28:42" ht="12.75"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28:42" ht="12.75"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28:42" ht="12.75"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28:42" ht="12.75"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28:42" ht="12.75"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28:42" ht="12.75"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28:42" ht="12.75"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28:42" ht="12.75"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28:42" ht="12.75"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28:42" ht="12.75"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28:42" ht="12.75"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28:42" ht="12.75"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28:42" ht="12.75"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28:42" ht="12.75"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28:42" ht="12.75"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28:42" ht="12.75"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28:42" ht="12.75"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28:42" ht="12.75"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28:42" ht="12.75"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28:42" ht="12.75"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28:42" ht="12.75"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28:42" ht="12.75"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28:42" ht="12.75"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28:42" ht="12.75"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28:42" ht="12.75"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28:42" ht="12.75"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28:42" ht="12.75"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28:42" ht="12.75"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28:42" ht="12.75"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28:42" ht="12.75"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28:42" ht="12.75"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28:42" ht="12.75"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28:42" ht="12.75"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28:42" ht="12.75"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28:42" ht="12.75"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28:42" ht="12.75"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28:42" ht="12.75"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28:42" ht="12.75"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28:42" ht="12.75"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28:42" ht="12.75"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28:42" ht="12.75"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28:42" ht="12.75"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28:42" ht="12.75"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28:42" ht="12.75"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28:42" ht="12.75"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28:42" ht="12.75"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28:42" ht="12.75"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28:42" ht="12.75"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28:42" ht="12.75"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28:42" ht="12.75"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28:42" ht="12.75"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28:42" ht="12.75"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28:42" ht="12.75"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28:42" ht="12.75"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28:42" ht="12.75"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28:42" ht="12.75"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28:42" ht="12.75"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28:42" ht="12.75"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28:42" ht="12.75"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28:42" ht="12.75"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28:42" ht="12.75"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28:42" ht="12.75"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28:42" ht="12.75"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28:42" ht="12.75"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28:42" ht="12.75"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28:42" ht="12.75"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28:42" ht="12.75"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28:42" ht="12.75"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28:42" ht="12.75"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28:42" ht="12.75"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28:42" ht="12.75"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28:42" ht="12.75"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28:42" ht="12.75"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28:42" ht="12.75"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28:42" ht="12.75"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28:42" ht="12.75"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28:42" ht="12.75"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28:42" ht="12.75"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28:42" ht="12.75"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28:42" ht="12.75"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28:42" ht="12.75"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28:42" ht="12.75"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28:42" ht="12.75"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28:42" ht="12.75"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28:42" ht="12.75"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28:42" ht="12.75"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28:42" ht="12.75"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28:42" ht="12.75"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28:42" ht="12.75"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28:42" ht="12.75"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28:42" ht="12.75"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28:42" ht="12.75"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28:42" ht="12.75"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28:42" ht="12.75"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28:42" ht="12.75"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28:42" ht="12.75"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28:42" ht="12.75"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28:42" ht="12.75"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28:42" ht="12.75"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28:42" ht="12.75"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28:42" ht="12.75"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28:42" ht="12.75"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28:42" ht="12.75"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28:42" ht="12.75"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28:42" ht="12.75"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28:42" ht="12.75"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28:42" ht="12.75"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28:42" ht="12.75"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28:42" ht="12.75"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28:42" ht="12.75"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28:42" ht="12.75"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28:42" ht="12.75"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28:42" ht="12.75"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28:42" ht="12.75"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28:42" ht="12.75"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28:42" ht="12.75"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28:42" ht="12.75"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28:42" ht="12.75"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28:42" ht="12.75"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28:42" ht="12.75"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28:42" ht="12.75"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28:42" ht="12.75"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28:42" ht="12.75"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28:42" ht="12.75"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28:42" ht="12.75"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28:42" ht="12.75"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28:42" ht="12.75"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28:42" ht="12.75"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28:42" ht="12.75"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28:42" ht="12.75"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28:42" ht="12.75"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28:42" ht="12.75"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28:42" ht="12.75"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28:42" ht="12.75"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28:42" ht="12.75"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28:42" ht="12.75"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28:42" ht="12.75"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28:42" ht="12.75"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28:42" ht="12.75"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28:42" ht="12.75"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28:42" ht="12.75"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28:42" ht="12.75"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28:42" ht="12.75"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28:42" ht="12.75"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28:42" ht="12.75"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28:42" ht="12.75"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28:42" ht="12.75"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28:42" ht="12.75"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28:42" ht="12.75"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28:42" ht="12.75"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28:42" ht="12.75"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28:42" ht="12.75"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28:42" ht="12.75"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28:42" ht="12.75"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28:42" ht="12.75"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28:42" ht="12.75"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28:42" ht="12.75"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28:42" ht="12.75"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28:42" ht="12.75"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28:42" ht="12.75"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28:42" ht="12.75"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28:42" ht="12.75"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28:42" ht="12.75"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28:42" ht="12.75"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28:42" ht="12.75"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28:42" ht="12.75"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28:42" ht="12.75"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28:42" ht="12.75"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28:42" ht="12.75"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28:42" ht="12.75"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28:42" ht="12.75"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28:42" ht="12.75"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28:42" ht="12.75"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28:42" ht="12.75"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28:42" ht="12.75"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28:42" ht="12.75"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28:42" ht="12.75"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28:42" ht="12.75"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28:42" ht="12.75"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28:42" ht="12.75"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28:42" ht="12.75"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28:42" ht="12.75"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28:42" ht="12.75"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28:42" ht="12.75"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28:42" ht="12.75"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28:42" ht="12.75"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28:42" ht="12.75"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28:42" ht="12.75"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28:42" ht="12.75"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28:42" ht="12.75"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28:42" ht="12.75"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28:42" ht="12.75"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28:42" ht="12.75"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28:42" ht="12.75"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28:42" ht="12.75"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28:42" ht="12.75"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28:42" ht="12.75"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28:42" ht="12.75"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28:42" ht="12.75"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28:42" ht="12.75"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28:42" ht="12.75"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28:42" ht="12.75"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  <row r="734" spans="28:42" ht="12.75"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</row>
    <row r="735" spans="28:42" ht="12.75"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</row>
    <row r="736" spans="28:42" ht="12.75"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</row>
    <row r="737" spans="28:42" ht="12.75"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</row>
    <row r="738" spans="28:42" ht="12.75"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</row>
    <row r="739" spans="28:42" ht="12.75"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</row>
    <row r="740" spans="28:42" ht="12.75"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</row>
    <row r="741" spans="28:42" ht="12.75"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</row>
    <row r="742" spans="28:42" ht="12.75"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</row>
    <row r="743" spans="28:42" ht="12.75"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</row>
    <row r="744" spans="28:42" ht="12.75"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</row>
    <row r="745" spans="28:42" ht="12.75"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</row>
    <row r="746" spans="28:42" ht="12.75"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</row>
    <row r="747" spans="28:42" ht="12.75"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</row>
    <row r="748" spans="28:42" ht="12.75"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</row>
    <row r="749" spans="28:42" ht="12.75"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</row>
    <row r="750" spans="28:42" ht="12.75"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</row>
    <row r="751" spans="28:42" ht="12.75"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</row>
    <row r="752" spans="28:42" ht="12.75"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</row>
    <row r="753" spans="28:42" ht="12.75"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</row>
    <row r="754" spans="28:42" ht="12.75"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</row>
    <row r="755" spans="28:42" ht="12.75"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</row>
    <row r="756" spans="28:42" ht="12.75"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</row>
    <row r="757" spans="28:42" ht="12.75"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</row>
    <row r="758" spans="28:42" ht="12.75"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</row>
    <row r="759" spans="28:42" ht="12.75"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</row>
    <row r="760" spans="28:42" ht="12.75"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</row>
    <row r="761" spans="28:42" ht="12.75"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</row>
    <row r="762" spans="28:42" ht="12.75"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</row>
    <row r="763" spans="28:42" ht="12.75"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</row>
    <row r="764" spans="28:42" ht="12.75"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</row>
    <row r="765" spans="28:42" ht="12.75"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</row>
    <row r="766" spans="28:42" ht="12.75"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</row>
    <row r="767" spans="28:42" ht="12.75"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</row>
    <row r="768" spans="28:42" ht="12.75"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</row>
    <row r="769" spans="28:42" ht="12.75"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</row>
    <row r="770" spans="28:42" ht="12.75"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</row>
    <row r="771" spans="28:42" ht="12.75"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</row>
    <row r="772" spans="28:42" ht="12.75"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</row>
    <row r="773" spans="28:42" ht="12.75"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</row>
    <row r="774" spans="28:42" ht="12.75"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</row>
    <row r="775" spans="28:42" ht="12.75"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</row>
    <row r="776" spans="28:42" ht="12.75"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</row>
    <row r="777" spans="28:42" ht="12.75"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</row>
    <row r="778" spans="28:42" ht="12.75"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</row>
    <row r="779" spans="28:42" ht="12.75"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</row>
    <row r="780" spans="28:42" ht="12.75"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</row>
    <row r="781" spans="28:42" ht="12.75"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</row>
    <row r="782" spans="28:42" ht="12.75"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</row>
    <row r="783" spans="28:42" ht="12.75"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</row>
    <row r="784" spans="28:42" ht="12.75"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</row>
    <row r="785" spans="28:42" ht="12.75"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</row>
    <row r="786" spans="28:42" ht="12.75"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</row>
    <row r="787" spans="28:42" ht="12.75"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</row>
    <row r="788" spans="28:42" ht="12.75"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</row>
    <row r="789" spans="28:42" ht="12.75"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</row>
    <row r="790" spans="28:42" ht="12.75"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</row>
    <row r="791" spans="28:42" ht="12.75"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</row>
    <row r="792" spans="28:42" ht="12.75"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</row>
    <row r="793" spans="28:42" ht="12.75"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</row>
    <row r="794" spans="28:42" ht="12.75"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</row>
    <row r="795" spans="28:42" ht="12.75"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</row>
    <row r="796" spans="28:42" ht="12.75"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</row>
    <row r="797" spans="28:42" ht="12.75"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</row>
    <row r="798" spans="28:42" ht="12.75"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</row>
    <row r="799" spans="28:42" ht="12.75"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</row>
    <row r="800" spans="28:42" ht="12.75"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</row>
    <row r="801" spans="28:42" ht="12.75"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</row>
    <row r="802" spans="28:42" ht="12.75"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</row>
    <row r="803" spans="28:42" ht="12.75"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</row>
    <row r="804" spans="28:42" ht="12.75"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</row>
    <row r="805" spans="28:42" ht="12.75"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</row>
    <row r="806" spans="28:42" ht="12.75"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</row>
    <row r="807" spans="28:42" ht="12.75"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</row>
    <row r="808" spans="28:42" ht="12.75"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</row>
    <row r="809" spans="28:42" ht="12.75"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</row>
    <row r="810" spans="28:42" ht="12.75"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</row>
    <row r="811" spans="28:42" ht="12.75"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</row>
    <row r="812" spans="28:42" ht="12.75"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</row>
    <row r="813" spans="28:42" ht="12.75"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</row>
    <row r="814" spans="28:42" ht="12.75"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</row>
    <row r="815" spans="28:42" ht="12.75"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</row>
    <row r="816" spans="28:42" ht="12.75"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</row>
    <row r="817" spans="28:42" ht="12.75"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</row>
    <row r="818" spans="28:42" ht="12.75"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</row>
    <row r="819" spans="28:42" ht="12.75"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</row>
    <row r="820" spans="28:42" ht="12.75"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</row>
    <row r="821" spans="28:42" ht="12.75"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</row>
    <row r="822" spans="28:42" ht="12.75"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</row>
    <row r="823" spans="28:42" ht="12.75"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</row>
    <row r="824" spans="28:42" ht="12.75"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</row>
    <row r="825" spans="28:42" ht="12.75"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</row>
    <row r="826" spans="28:42" ht="12.75"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</row>
    <row r="827" spans="28:42" ht="12.75"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</row>
    <row r="828" spans="28:42" ht="12.75"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</row>
    <row r="829" spans="28:42" ht="12.75"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</row>
    <row r="830" spans="28:42" ht="12.75"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</row>
    <row r="831" spans="28:42" ht="12.75"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</row>
    <row r="832" spans="28:42" ht="12.75"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</row>
    <row r="833" spans="28:42" ht="12.75"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</row>
    <row r="834" spans="28:42" ht="12.75"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</row>
    <row r="835" spans="28:42" ht="12.75"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</row>
    <row r="836" spans="28:42" ht="12.75"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</row>
    <row r="837" spans="28:42" ht="12.75"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</row>
    <row r="838" spans="28:42" ht="12.75"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</row>
    <row r="839" spans="28:42" ht="12.75"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</row>
    <row r="840" spans="28:42" ht="12.75"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</row>
    <row r="841" spans="28:42" ht="12.75"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</row>
    <row r="842" spans="28:42" ht="12.75"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</row>
    <row r="843" spans="28:42" ht="12.75"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</row>
    <row r="844" spans="28:42" ht="12.75"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</row>
    <row r="845" spans="28:42" ht="12.75"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</row>
    <row r="846" spans="28:42" ht="12.75"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</row>
    <row r="847" spans="28:42" ht="12.75"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</row>
    <row r="848" spans="28:42" ht="12.75"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</row>
    <row r="849" spans="28:42" ht="12.75"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</row>
    <row r="850" spans="28:42" ht="12.75"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</row>
    <row r="851" spans="28:42" ht="12.75"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</row>
    <row r="852" spans="28:42" ht="12.75"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</row>
    <row r="853" spans="28:42" ht="12.75"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</row>
    <row r="854" spans="28:42" ht="12.75"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</row>
    <row r="855" spans="28:42" ht="12.75"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</row>
    <row r="856" spans="28:42" ht="12.75"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</row>
    <row r="857" spans="28:42" ht="12.75"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</row>
    <row r="858" spans="28:42" ht="12.75"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</row>
    <row r="859" spans="28:42" ht="12.75"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</row>
    <row r="860" spans="28:42" ht="12.75"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</row>
    <row r="861" spans="28:42" ht="12.75"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</row>
    <row r="862" spans="28:42" ht="12.75"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</row>
    <row r="863" spans="28:42" ht="12.75"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</row>
    <row r="864" spans="28:42" ht="12.75"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</row>
    <row r="865" spans="28:42" ht="12.75"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</row>
    <row r="866" spans="28:42" ht="12.75"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</row>
    <row r="867" spans="28:42" ht="12.75"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</row>
    <row r="868" spans="28:42" ht="12.75"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</row>
    <row r="869" spans="28:42" ht="12.75"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</row>
    <row r="870" spans="28:42" ht="12.75"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</row>
    <row r="871" spans="28:42" ht="12.75"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</row>
    <row r="872" spans="28:42" ht="12.75"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</row>
    <row r="873" spans="28:42" ht="12.75"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</row>
    <row r="874" spans="28:42" ht="12.75"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</row>
    <row r="875" spans="28:42" ht="12.75"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</row>
    <row r="876" spans="28:42" ht="12.75"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</row>
    <row r="877" spans="28:42" ht="12.75"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</row>
    <row r="878" spans="28:42" ht="12.75"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</row>
    <row r="879" spans="28:42" ht="12.75"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</row>
    <row r="880" spans="28:42" ht="12.75"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</row>
    <row r="881" spans="28:42" ht="12.75"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</row>
    <row r="882" spans="28:42" ht="12.75"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</row>
    <row r="883" spans="28:42" ht="12.75"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</row>
    <row r="884" spans="28:42" ht="12.75"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</row>
    <row r="885" spans="28:42" ht="12.75"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</row>
    <row r="886" spans="28:42" ht="12.75"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</row>
    <row r="887" spans="28:42" ht="12.75"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</row>
    <row r="888" spans="28:42" ht="12.75"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</row>
    <row r="889" spans="28:42" ht="12.75"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</row>
    <row r="890" spans="28:42" ht="12.75"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</row>
    <row r="891" spans="28:42" ht="12.75"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</row>
    <row r="892" spans="28:42" ht="12.75"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</row>
    <row r="893" spans="28:42" ht="12.75"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</row>
    <row r="894" spans="28:42" ht="12.75"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</row>
    <row r="895" spans="28:42" ht="12.75"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</row>
    <row r="896" spans="28:42" ht="12.75"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</row>
    <row r="897" spans="28:42" ht="12.75"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</row>
    <row r="898" spans="28:42" ht="12.75"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</row>
    <row r="899" spans="28:42" ht="12.75"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</row>
    <row r="900" spans="28:42" ht="12.75"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</row>
    <row r="901" spans="28:42" ht="12.75"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</row>
    <row r="902" spans="28:42" ht="12.75"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</row>
    <row r="903" spans="28:42" ht="12.75"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</row>
    <row r="904" spans="28:42" ht="12.75"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</row>
    <row r="905" spans="28:42" ht="12.75"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</row>
    <row r="906" spans="28:42" ht="12.75"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</row>
    <row r="907" spans="28:42" ht="12.75"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</row>
    <row r="908" spans="28:42" ht="12.75"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</row>
    <row r="909" spans="28:42" ht="12.75"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</row>
    <row r="910" spans="28:42" ht="12.75"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</row>
    <row r="911" spans="28:42" ht="12.75"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</row>
    <row r="912" spans="28:42" ht="12.75"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</row>
    <row r="913" spans="28:42" ht="12.75"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</row>
    <row r="914" spans="28:42" ht="12.75"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</row>
    <row r="915" spans="28:42" ht="12.75"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</row>
    <row r="916" spans="28:42" ht="12.75"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</row>
    <row r="917" spans="28:42" ht="12.75"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</row>
    <row r="918" spans="28:42" ht="12.75"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</row>
    <row r="919" spans="28:42" ht="12.75"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</row>
    <row r="920" spans="28:42" ht="12.75"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</row>
    <row r="921" spans="28:42" ht="12.75"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</row>
    <row r="922" spans="28:42" ht="12.75"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</row>
    <row r="923" spans="28:42" ht="12.75"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</row>
    <row r="924" spans="28:42" ht="12.75"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</row>
    <row r="925" spans="28:42" ht="12.75"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</row>
    <row r="926" spans="28:42" ht="12.75"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</row>
    <row r="927" spans="28:42" ht="12.75"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</row>
    <row r="928" spans="28:42" ht="12.75"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</row>
    <row r="929" spans="28:42" ht="12.75"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</row>
    <row r="930" spans="28:42" ht="12.75"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</row>
    <row r="931" spans="28:42" ht="12.75"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</row>
    <row r="932" spans="28:42" ht="12.75"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</row>
    <row r="933" spans="28:42" ht="12.75"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</row>
    <row r="934" spans="28:42" ht="12.75"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</row>
    <row r="935" spans="28:42" ht="12.75"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</row>
    <row r="936" spans="28:42" ht="12.75"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</row>
    <row r="937" spans="28:42" ht="12.75"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</row>
    <row r="938" spans="28:42" ht="12.75"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</row>
    <row r="939" spans="28:42" ht="12.75"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</row>
    <row r="940" spans="28:42" ht="12.75"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</row>
    <row r="941" spans="28:42" ht="12.75"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</row>
    <row r="942" spans="28:42" ht="12.75"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</row>
    <row r="943" spans="28:42" ht="12.75"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</row>
    <row r="944" spans="28:42" ht="12.75"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</row>
    <row r="945" spans="28:42" ht="12.75"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</row>
    <row r="946" spans="28:42" ht="12.75"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</row>
    <row r="947" spans="28:42" ht="12.75"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</row>
    <row r="948" spans="28:42" ht="12.75"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</row>
    <row r="949" spans="28:42" ht="12.75"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</row>
    <row r="950" spans="28:42" ht="12.75"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</row>
    <row r="951" spans="28:42" ht="12.75"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</row>
    <row r="952" spans="28:42" ht="12.75"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</row>
    <row r="953" spans="28:42" ht="12.75"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</row>
    <row r="954" spans="28:42" ht="12.75"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</row>
    <row r="955" spans="28:42" ht="12.75"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</row>
    <row r="956" spans="28:42" ht="12.75"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</row>
    <row r="957" spans="28:42" ht="12.75"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</row>
    <row r="958" spans="28:42" ht="12.75"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</row>
    <row r="959" spans="28:42" ht="12.75"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</row>
    <row r="960" spans="28:42" ht="12.75"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</row>
    <row r="961" spans="28:42" ht="12.75"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</row>
    <row r="962" spans="28:42" ht="12.75"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</row>
    <row r="963" spans="28:42" ht="12.75"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</row>
    <row r="964" spans="28:42" ht="12.75"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</row>
    <row r="965" spans="28:42" ht="12.75"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</row>
    <row r="966" spans="28:42" ht="12.75"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</row>
    <row r="967" spans="28:42" ht="12.75"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</row>
    <row r="968" spans="28:42" ht="12.75"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</row>
    <row r="969" spans="28:42" ht="12.75"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</row>
    <row r="970" spans="28:42" ht="12.75"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</row>
    <row r="971" spans="28:42" ht="12.75"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</row>
    <row r="972" spans="28:42" ht="12.75"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</row>
    <row r="973" spans="28:42" ht="12.75"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</row>
    <row r="974" spans="28:42" ht="12.75"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</row>
    <row r="975" spans="28:42" ht="12.75"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</row>
    <row r="976" spans="28:42" ht="12.75"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</row>
    <row r="977" spans="28:42" ht="12.75"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</row>
    <row r="978" spans="28:42" ht="12.75"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</row>
    <row r="979" spans="28:42" ht="12.75"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</row>
    <row r="980" spans="28:42" ht="12.75"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</row>
    <row r="981" spans="28:42" ht="12.75"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</row>
    <row r="982" spans="28:42" ht="12.75"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</row>
    <row r="983" spans="28:42" ht="12.75"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</row>
    <row r="984" spans="28:42" ht="12.75"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</row>
    <row r="985" spans="28:42" ht="12.75"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</row>
    <row r="986" spans="28:42" ht="12.75"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</row>
    <row r="987" spans="28:42" ht="12.75"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</row>
    <row r="988" spans="28:42" ht="12.75"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</row>
    <row r="989" spans="28:42" ht="12.75"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</row>
    <row r="990" spans="28:42" ht="12.75"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</row>
    <row r="991" spans="28:42" ht="12.75"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</row>
    <row r="992" spans="28:42" ht="12.75"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</row>
    <row r="993" spans="28:42" ht="12.75"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</row>
    <row r="994" spans="28:42" ht="12.75"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</row>
    <row r="995" spans="28:42" ht="12.75"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</row>
    <row r="996" spans="28:42" ht="12.75"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</row>
    <row r="997" spans="28:42" ht="12.75"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</row>
    <row r="998" spans="28:42" ht="12.75"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</row>
    <row r="999" spans="28:42" ht="12.75"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</row>
    <row r="1000" spans="28:42" ht="12.75"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</row>
    <row r="1001" spans="28:42" ht="12.75"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</row>
    <row r="1002" spans="28:42" ht="12.75"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</row>
    <row r="1003" spans="28:42" ht="12.75"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</row>
    <row r="1004" spans="28:42" ht="12.75"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</row>
    <row r="1005" spans="28:42" ht="12.75"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</row>
    <row r="1006" spans="28:42" ht="12.75"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</row>
    <row r="1007" spans="28:42" ht="12.75"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</row>
    <row r="1008" spans="28:42" ht="12.75"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</row>
    <row r="1009" spans="28:42" ht="12.75"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</row>
    <row r="1010" spans="28:42" ht="12.75"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</row>
    <row r="1011" spans="28:42" ht="12.75"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</row>
    <row r="1012" spans="28:42" ht="12.75"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</row>
    <row r="1013" spans="28:42" ht="12.75"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</row>
    <row r="1014" spans="28:42" ht="12.75"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</row>
    <row r="1015" spans="28:42" ht="12.75"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</row>
    <row r="1016" spans="28:42" ht="12.75"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</row>
    <row r="1017" spans="28:42" ht="12.75"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</row>
    <row r="1018" spans="28:42" ht="12.75"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</row>
    <row r="1019" spans="28:42" ht="12.75"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</row>
    <row r="1020" spans="28:42" ht="12.75"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</row>
    <row r="1021" spans="28:42" ht="12.75"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</row>
    <row r="1022" spans="28:42" ht="12.75"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</row>
    <row r="1023" spans="28:42" ht="12.75"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</row>
    <row r="1024" spans="28:42" ht="12.75"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</row>
    <row r="1025" spans="28:42" ht="12.75"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</row>
    <row r="1026" spans="28:42" ht="12.75"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</row>
    <row r="1027" spans="28:42" ht="12.75"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</row>
    <row r="1028" spans="28:42" ht="12.75"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</row>
    <row r="1029" spans="28:42" ht="12.75"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</row>
    <row r="1030" spans="28:42" ht="12.75"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</row>
    <row r="1031" spans="28:42" ht="12.75"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</row>
    <row r="1032" spans="28:42" ht="12.75"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</row>
    <row r="1033" spans="28:42" ht="12.75"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</row>
    <row r="1034" spans="28:42" ht="12.75"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</row>
    <row r="1035" spans="28:42" ht="12.75"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</row>
    <row r="1036" spans="28:42" ht="12.75"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</row>
    <row r="1037" spans="28:42" ht="12.75"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</row>
    <row r="1038" spans="28:42" ht="12.75"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</row>
    <row r="1039" spans="28:42" ht="12.75"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</row>
    <row r="1040" spans="28:42" ht="12.75"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</row>
    <row r="1041" spans="28:42" ht="12.75"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</row>
    <row r="1042" spans="28:42" ht="12.75"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</row>
    <row r="1043" spans="28:42" ht="12.75"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</row>
    <row r="1044" spans="28:42" ht="12.75"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</row>
    <row r="1045" spans="28:42" ht="12.75"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</row>
    <row r="1046" spans="28:42" ht="12.75"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</row>
    <row r="1047" spans="28:42" ht="12.75"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</row>
    <row r="1048" spans="28:42" ht="12.75"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</row>
    <row r="1049" spans="28:42" ht="12.75"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</row>
    <row r="1050" spans="28:42" ht="12.75"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</row>
    <row r="1051" spans="28:42" ht="12.75"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</row>
    <row r="1052" spans="28:42" ht="12.75"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</row>
    <row r="1053" spans="28:42" ht="12.75"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</row>
    <row r="1054" spans="28:42" ht="12.75"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</row>
    <row r="1055" spans="28:42" ht="12.75"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</row>
    <row r="1056" spans="28:42" ht="12.75"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</row>
    <row r="1057" spans="28:42" ht="12.75"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</row>
    <row r="1058" spans="28:42" ht="12.75"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</row>
    <row r="1059" spans="28:42" ht="12.75"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</row>
    <row r="1060" spans="28:42" ht="12.75"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</row>
    <row r="1061" spans="28:42" ht="12.75"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</row>
    <row r="1062" spans="28:42" ht="12.75"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</row>
    <row r="1063" spans="28:42" ht="12.75"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</row>
    <row r="1064" spans="28:42" ht="12.75"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</row>
    <row r="1065" spans="28:42" ht="12.75"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</row>
    <row r="1066" spans="28:42" ht="12.75"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</row>
    <row r="1067" spans="28:42" ht="12.75"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</row>
    <row r="1068" spans="28:42" ht="12.75"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</row>
    <row r="1069" spans="28:42" ht="12.75"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</row>
    <row r="1070" spans="28:42" ht="12.75"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</row>
    <row r="1071" spans="28:42" ht="12.75"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</row>
    <row r="1072" spans="28:42" ht="12.75"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</row>
    <row r="1073" spans="28:42" ht="12.75"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</row>
    <row r="1074" spans="28:42" ht="12.75"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</row>
    <row r="1075" spans="28:42" ht="12.75"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</row>
    <row r="1076" spans="28:42" ht="12.75"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</row>
    <row r="1077" spans="28:42" ht="12.75"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</row>
    <row r="1078" spans="28:42" ht="12.75"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</row>
    <row r="1079" spans="28:42" ht="12.75"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</row>
    <row r="1080" spans="28:42" ht="12.75"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</row>
    <row r="1081" spans="28:42" ht="12.75"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</row>
    <row r="1082" spans="28:42" ht="12.75"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</row>
    <row r="1083" spans="28:42" ht="12.75"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</row>
    <row r="1084" spans="28:42" ht="12.75"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</row>
    <row r="1085" spans="28:42" ht="12.75"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</row>
    <row r="1086" spans="28:42" ht="12.75"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</row>
    <row r="1087" spans="28:42" ht="12.75"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</row>
    <row r="1088" spans="28:42" ht="12.75"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</row>
    <row r="1089" spans="28:42" ht="12.75"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</row>
    <row r="1090" spans="28:42" ht="12.75"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</row>
    <row r="1091" spans="28:42" ht="12.75"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</row>
    <row r="1092" spans="28:42" ht="12.75"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</row>
    <row r="1093" spans="28:42" ht="12.75"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</row>
    <row r="1094" spans="28:42" ht="12.75"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</row>
    <row r="1095" spans="28:42" ht="12.75"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</row>
    <row r="1096" spans="28:42" ht="12.75"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</row>
    <row r="1097" spans="28:42" ht="12.75"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</row>
    <row r="1098" spans="28:42" ht="12.75"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</row>
    <row r="1099" spans="28:42" ht="12.75"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</row>
    <row r="1100" spans="28:42" ht="12.75"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</row>
    <row r="1101" spans="28:42" ht="12.75"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</row>
    <row r="1102" spans="28:42" ht="12.75"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</row>
    <row r="1103" spans="28:42" ht="12.75"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</row>
    <row r="1104" spans="28:42" ht="12.75"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</row>
    <row r="1105" spans="28:42" ht="12.75"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</row>
    <row r="1106" spans="28:42" ht="12.75"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</row>
    <row r="1107" spans="28:42" ht="12.75"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</row>
    <row r="1108" spans="28:42" ht="12.75"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</row>
    <row r="1109" spans="28:42" ht="12.75"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</row>
    <row r="1110" spans="28:42" ht="12.75"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</row>
    <row r="1111" spans="28:42" ht="12.75"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</row>
    <row r="1112" spans="28:42" ht="12.75"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</row>
    <row r="1113" spans="28:42" ht="12.75"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</row>
    <row r="1114" spans="28:42" ht="12.75"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</row>
    <row r="1115" spans="28:42" ht="12.75"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</row>
    <row r="1116" spans="28:42" ht="12.75"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</row>
    <row r="1117" spans="28:42" ht="12.75"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</row>
    <row r="1118" spans="28:42" ht="12.75"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</row>
    <row r="1119" spans="28:42" ht="12.75"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</row>
    <row r="1120" spans="28:42" ht="12.75"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</row>
    <row r="1121" spans="28:42" ht="12.75"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</row>
    <row r="1122" spans="28:42" ht="12.75"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</row>
    <row r="1123" spans="28:42" ht="12.75"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</row>
    <row r="1124" spans="28:42" ht="12.75"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</row>
    <row r="1125" spans="28:42" ht="12.75"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</row>
    <row r="1126" spans="28:42" ht="12.75"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</row>
    <row r="1127" spans="28:42" ht="12.75"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</row>
    <row r="1128" spans="28:42" ht="12.75"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</row>
    <row r="1129" spans="28:42" ht="12.75"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</row>
    <row r="1130" spans="28:42" ht="12.75"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</row>
    <row r="1131" spans="28:42" ht="12.75"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</row>
    <row r="1132" spans="28:42" ht="12.75"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</row>
    <row r="1133" spans="28:42" ht="12.75"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</row>
    <row r="1134" spans="28:42" ht="12.75"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</row>
    <row r="1135" spans="28:42" ht="12.75"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</row>
    <row r="1136" spans="28:42" ht="12.75"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</row>
    <row r="1137" spans="28:42" ht="12.75"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</row>
    <row r="1138" spans="28:42" ht="12.75"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</row>
    <row r="1139" spans="28:42" ht="12.75"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</row>
    <row r="1140" spans="28:42" ht="12.75"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</row>
    <row r="1141" spans="28:42" ht="12.75"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</row>
    <row r="1142" spans="28:42" ht="12.75"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</row>
    <row r="1143" spans="28:42" ht="12.75"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</row>
    <row r="1144" spans="28:42" ht="12.75"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</row>
    <row r="1145" spans="28:42" ht="12.75"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</row>
    <row r="1146" spans="28:42" ht="12.75"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</row>
    <row r="1147" spans="28:42" ht="12.75"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</row>
    <row r="1148" spans="28:42" ht="12.75"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</row>
    <row r="1149" spans="28:42" ht="12.75"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</row>
    <row r="1150" spans="28:42" ht="12.75"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</row>
    <row r="1151" spans="28:42" ht="12.75"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</row>
    <row r="1152" spans="28:42" ht="12.75"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</row>
    <row r="1153" spans="28:42" ht="12.75"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</row>
    <row r="1154" spans="28:42" ht="12.75"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</row>
    <row r="1155" spans="28:42" ht="12.75"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</row>
    <row r="1156" spans="28:42" ht="12.75"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</row>
    <row r="1157" spans="28:42" ht="12.75"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</row>
    <row r="1158" spans="28:42" ht="12.75"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</row>
    <row r="1159" spans="28:42" ht="12.75"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</row>
    <row r="1160" spans="28:42" ht="12.75"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</row>
    <row r="1161" spans="28:42" ht="12.75"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</row>
    <row r="1162" spans="28:42" ht="12.75"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</row>
    <row r="1163" spans="28:42" ht="12.75"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</row>
    <row r="1164" spans="28:42" ht="12.75"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</row>
    <row r="1165" spans="28:42" ht="12.75"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</row>
    <row r="1166" spans="28:42" ht="12.75"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</row>
    <row r="1167" spans="28:42" ht="12.75"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</row>
    <row r="1168" spans="28:42" ht="12.75"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</row>
    <row r="1169" spans="28:42" ht="12.75"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</row>
    <row r="1170" spans="28:42" ht="12.75"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</row>
    <row r="1171" spans="28:42" ht="12.75"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</row>
    <row r="1172" spans="28:42" ht="12.75"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</row>
    <row r="1173" spans="28:42" ht="12.75"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</row>
    <row r="1174" spans="28:42" ht="12.75"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</row>
    <row r="1175" spans="28:42" ht="12.75"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</row>
    <row r="1176" spans="28:42" ht="12.75"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</row>
    <row r="1177" spans="28:42" ht="12.75"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</row>
    <row r="1178" spans="28:42" ht="12.75"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</row>
    <row r="1179" spans="28:42" ht="12.75"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</row>
    <row r="1180" spans="28:42" ht="12.75"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</row>
    <row r="1181" spans="28:42" ht="12.75"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</row>
    <row r="1182" spans="28:42" ht="12.75"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</row>
    <row r="1183" spans="28:42" ht="12.75"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</row>
    <row r="1184" spans="28:42" ht="12.75"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</row>
    <row r="1185" spans="28:42" ht="12.75"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</row>
    <row r="1186" spans="28:42" ht="12.75"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</row>
    <row r="1187" spans="28:42" ht="12.75"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</row>
    <row r="1188" spans="28:42" ht="12.75"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</row>
    <row r="1189" spans="28:42" ht="12.75"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</row>
    <row r="1190" spans="28:42" ht="12.75"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</row>
    <row r="1191" spans="28:42" ht="12.75"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</row>
    <row r="1192" spans="28:42" ht="12.75"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</row>
    <row r="1193" spans="28:42" ht="12.75"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</row>
    <row r="1194" spans="28:42" ht="12.75"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</row>
    <row r="1195" spans="28:42" ht="12.75"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</row>
    <row r="1196" spans="28:42" ht="12.75"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</row>
    <row r="1197" spans="28:42" ht="12.75"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</row>
    <row r="1198" spans="28:42" ht="12.75"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</row>
    <row r="1199" spans="28:42" ht="12.75"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</row>
    <row r="1200" spans="28:42" ht="12.75"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</row>
    <row r="1201" spans="28:42" ht="12.75"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</row>
    <row r="1202" spans="28:42" ht="12.75"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</row>
    <row r="1203" spans="28:42" ht="12.75"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</row>
    <row r="1204" spans="28:42" ht="12.75"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</row>
    <row r="1205" spans="28:42" ht="12.75"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</row>
    <row r="1206" spans="28:42" ht="12.75"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</row>
    <row r="1207" spans="28:42" ht="12.75"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</row>
    <row r="1208" spans="28:42" ht="12.75"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</row>
    <row r="1209" spans="28:42" ht="12.75"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</row>
    <row r="1210" spans="28:42" ht="12.75"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</row>
    <row r="1211" spans="28:42" ht="12.75"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</row>
    <row r="1212" spans="28:42" ht="12.75"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</row>
    <row r="1213" spans="28:42" ht="12.75"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</row>
    <row r="1214" spans="28:42" ht="12.75"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</row>
    <row r="1215" spans="28:42" ht="12.75"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</row>
    <row r="1216" spans="28:42" ht="12.75"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</row>
    <row r="1217" spans="28:42" ht="12.75"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</row>
    <row r="1218" spans="28:42" ht="12.75"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</row>
    <row r="1219" spans="28:42" ht="12.75"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</row>
    <row r="1220" spans="28:42" ht="12.75"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</row>
    <row r="1221" spans="28:42" ht="12.75"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</row>
    <row r="1222" spans="28:42" ht="12.75"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</row>
    <row r="1223" spans="28:42" ht="12.75"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</row>
    <row r="1224" spans="28:42" ht="12.75"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</row>
    <row r="1225" spans="28:42" ht="12.75"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</row>
    <row r="1226" spans="28:42" ht="12.75"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</row>
    <row r="1227" spans="28:42" ht="12.75"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</row>
    <row r="1228" spans="28:42" ht="12.75"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</row>
    <row r="1229" spans="28:42" ht="12.75"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</row>
    <row r="1230" spans="28:42" ht="12.75"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</row>
    <row r="1231" spans="28:42" ht="12.75"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</row>
    <row r="1232" spans="28:42" ht="12.75"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</row>
    <row r="1233" spans="28:42" ht="12.75"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</row>
    <row r="1234" spans="28:42" ht="12.75"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</row>
    <row r="1235" spans="28:42" ht="12.75"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</row>
    <row r="1236" spans="28:42" ht="12.75"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</row>
    <row r="1237" spans="28:42" ht="12.75"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</row>
    <row r="1238" spans="28:42" ht="12.75"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</row>
    <row r="1239" spans="28:42" ht="12.75"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</row>
    <row r="1240" spans="28:42" ht="12.75"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</row>
    <row r="1241" spans="28:42" ht="12.75"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</row>
    <row r="1242" spans="28:42" ht="12.75"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</row>
    <row r="1243" spans="28:42" ht="12.75"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</row>
    <row r="1244" spans="28:42" ht="12.75"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</row>
    <row r="1245" spans="28:42" ht="12.75"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</row>
    <row r="1246" spans="28:42" ht="12.75"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</row>
    <row r="1247" spans="28:42" ht="12.75"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</row>
    <row r="1248" spans="28:42" ht="12.75"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</row>
    <row r="1249" spans="28:42" ht="12.75"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</row>
    <row r="1250" spans="28:42" ht="12.75"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</row>
    <row r="1251" spans="28:42" ht="12.75"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</row>
    <row r="1252" spans="28:42" ht="12.75"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</row>
    <row r="1253" spans="28:42" ht="12.75"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</row>
    <row r="1254" spans="28:42" ht="12.75"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</row>
    <row r="1255" spans="28:42" ht="12.75"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</row>
    <row r="1256" spans="28:42" ht="12.75"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</row>
    <row r="1257" spans="28:42" ht="12.75"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</row>
    <row r="1258" spans="28:42" ht="12.75"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</row>
    <row r="1259" spans="28:42" ht="12.75"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</row>
    <row r="1260" spans="28:42" ht="12.75"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</row>
    <row r="1261" spans="28:42" ht="12.75"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</row>
    <row r="1262" spans="28:42" ht="12.75"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</row>
    <row r="1263" spans="28:42" ht="12.75"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</row>
    <row r="1264" spans="28:42" ht="12.75"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</row>
    <row r="1265" spans="28:42" ht="12.75"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</row>
    <row r="1266" spans="28:42" ht="12.75"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</row>
    <row r="1267" spans="28:42" ht="12.75"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</row>
    <row r="1268" spans="28:42" ht="12.75"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</row>
    <row r="1269" spans="28:42" ht="12.75"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</row>
    <row r="1270" spans="28:42" ht="12.75"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</row>
    <row r="1271" spans="28:42" ht="12.75"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</row>
    <row r="1272" spans="28:42" ht="12.75"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</row>
    <row r="1273" spans="28:42" ht="12.75"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</row>
    <row r="1274" spans="28:42" ht="12.75"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</row>
    <row r="1275" spans="28:42" ht="12.75"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</row>
    <row r="1276" spans="28:42" ht="12.75"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</row>
    <row r="1277" spans="28:42" ht="12.75"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</row>
    <row r="1278" spans="28:42" ht="12.75"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</row>
    <row r="1279" spans="28:42" ht="12.75"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</row>
    <row r="1280" spans="28:42" ht="12.75"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</row>
    <row r="1281" spans="28:42" ht="12.75"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</row>
    <row r="1282" spans="28:42" ht="12.75"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</row>
    <row r="1283" spans="28:42" ht="12.75"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</row>
    <row r="1284" spans="28:42" ht="12.75"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</row>
    <row r="1285" spans="28:42" ht="12.75"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</row>
    <row r="1286" spans="28:42" ht="12.75"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</row>
    <row r="1287" spans="28:42" ht="12.75"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</row>
    <row r="1288" spans="28:42" ht="12.75"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</row>
    <row r="1289" spans="28:42" ht="12.75"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</row>
    <row r="1290" spans="28:42" ht="12.75"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</row>
    <row r="1291" spans="28:42" ht="12.75"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</row>
    <row r="1292" spans="28:42" ht="12.75"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</row>
    <row r="1293" spans="28:42" ht="12.75"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</row>
    <row r="1294" spans="28:42" ht="12.75"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</row>
    <row r="1295" spans="28:42" ht="12.75"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</row>
    <row r="1296" spans="28:42" ht="12.75"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</row>
    <row r="1297" spans="28:42" ht="12.75"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</row>
    <row r="1298" spans="28:42" ht="12.75"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</row>
    <row r="1299" spans="28:42" ht="12.75"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</row>
    <row r="1300" spans="28:42" ht="12.75"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</row>
    <row r="1301" spans="28:42" ht="12.75"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</row>
    <row r="1302" spans="28:42" ht="12.75"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</row>
    <row r="1303" spans="28:42" ht="12.75"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</row>
    <row r="1304" spans="28:42" ht="12.75"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</row>
    <row r="1305" spans="28:42" ht="12.75"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</row>
    <row r="1306" spans="28:42" ht="12.75"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</row>
    <row r="1307" spans="28:42" ht="12.75"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</row>
    <row r="1308" spans="28:42" ht="12.75"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</row>
    <row r="1309" spans="28:42" ht="12.75"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</row>
    <row r="1310" spans="28:42" ht="12.75"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</row>
    <row r="1311" spans="28:42" ht="12.75"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</row>
    <row r="1312" spans="28:42" ht="12.75"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</row>
    <row r="1313" spans="28:42" ht="12.75"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</row>
    <row r="1314" spans="28:42" ht="12.75"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</row>
    <row r="1315" spans="28:42" ht="12.75"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</row>
    <row r="1316" spans="28:42" ht="12.75"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</row>
    <row r="1317" spans="28:42" ht="12.75"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</row>
    <row r="1318" spans="28:42" ht="12.75"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</row>
    <row r="1319" spans="28:42" ht="12.75"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</row>
    <row r="1320" spans="28:42" ht="12.75"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</row>
    <row r="1321" spans="28:42" ht="12.75"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</row>
    <row r="1322" spans="28:42" ht="12.75"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</row>
    <row r="1323" spans="28:42" ht="12.75"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</row>
    <row r="1324" spans="28:42" ht="12.75"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</row>
    <row r="1325" spans="28:42" ht="12.75"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</row>
    <row r="1326" spans="28:42" ht="12.75"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</row>
    <row r="1327" spans="28:42" ht="12.75"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</row>
    <row r="1328" spans="28:42" ht="12.75"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</row>
    <row r="1329" spans="28:42" ht="12.75"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</row>
    <row r="1330" spans="28:42" ht="12.75"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</row>
    <row r="1331" spans="28:42" ht="12.75"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</row>
    <row r="1332" spans="28:42" ht="12.75"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</row>
    <row r="1333" spans="28:42" ht="12.75"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</row>
    <row r="1334" spans="28:42" ht="12.75"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</row>
    <row r="1335" spans="28:42" ht="12.75"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</row>
    <row r="1336" spans="28:42" ht="12.75"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</row>
    <row r="1337" spans="28:42" ht="12.75"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</row>
    <row r="1338" spans="28:42" ht="12.75"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</row>
    <row r="1339" spans="28:42" ht="12.75"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</row>
    <row r="1340" spans="28:42" ht="12.75"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</row>
    <row r="1341" spans="28:42" ht="12.75"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</row>
    <row r="1342" spans="28:42" ht="12.75"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</row>
    <row r="1343" spans="28:42" ht="12.75"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</row>
    <row r="1344" spans="28:42" ht="12.75"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</row>
    <row r="1345" spans="28:42" ht="12.75"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</row>
    <row r="1346" spans="28:42" ht="12.75"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</row>
    <row r="1347" spans="28:42" ht="12.75"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</row>
    <row r="1348" spans="28:42" ht="12.75"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</row>
    <row r="1349" spans="28:42" ht="12.75"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</row>
    <row r="1350" spans="28:42" ht="12.75"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</row>
    <row r="1351" spans="28:42" ht="12.75"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</row>
    <row r="1352" spans="28:42" ht="12.75"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</row>
    <row r="1353" spans="28:42" ht="12.75"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</row>
    <row r="1354" spans="28:42" ht="12.75"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</row>
    <row r="1355" spans="28:42" ht="12.75"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</row>
    <row r="1356" spans="28:42" ht="12.75"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</row>
    <row r="1357" spans="28:42" ht="12.75"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</row>
    <row r="1358" spans="28:42" ht="12.75"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</row>
    <row r="1359" spans="28:42" ht="12.75"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</row>
    <row r="1360" spans="28:42" ht="12.75"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</row>
    <row r="1361" spans="28:42" ht="12.75"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</row>
    <row r="1362" spans="28:42" ht="12.75"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</row>
    <row r="1363" spans="28:42" ht="12.75"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</row>
    <row r="1364" spans="28:42" ht="12.75"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</row>
    <row r="1365" spans="28:42" ht="12.75"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</row>
    <row r="1366" spans="28:42" ht="12.75"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</row>
    <row r="1367" spans="28:42" ht="12.75"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</row>
    <row r="1368" spans="28:42" ht="12.75"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</row>
    <row r="1369" spans="28:42" ht="12.75"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</row>
    <row r="1370" spans="28:42" ht="12.75"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</row>
    <row r="1371" spans="28:42" ht="12.75"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</row>
    <row r="1372" spans="28:42" ht="12.75"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</row>
    <row r="1373" spans="28:42" ht="12.75"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</row>
    <row r="1374" spans="28:42" ht="12.75"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</row>
    <row r="1375" spans="28:42" ht="12.75"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</row>
    <row r="1376" spans="28:42" ht="12.75"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</row>
    <row r="1377" spans="28:42" ht="12.75"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</row>
    <row r="1378" spans="28:42" ht="12.75"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</row>
    <row r="1379" spans="28:42" ht="12.75"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</row>
    <row r="1380" spans="28:42" ht="12.75"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</row>
    <row r="1381" spans="28:42" ht="12.75"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</row>
    <row r="1382" spans="28:42" ht="12.75"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</row>
    <row r="1383" spans="28:42" ht="12.75"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</row>
    <row r="1384" spans="28:42" ht="12.75"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</row>
    <row r="1385" spans="28:42" ht="12.75"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</row>
    <row r="1386" spans="28:42" ht="12.75"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</row>
    <row r="1387" spans="28:42" ht="12.75"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</row>
    <row r="1388" spans="28:42" ht="12.75"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</row>
    <row r="1389" spans="28:42" ht="12.75"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</row>
    <row r="1390" spans="28:42" ht="12.75"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</row>
    <row r="1391" spans="28:42" ht="12.75"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</row>
    <row r="1392" spans="28:42" ht="12.75"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</row>
    <row r="1393" spans="28:42" ht="12.75"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</row>
    <row r="1394" spans="28:42" ht="12.75"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</row>
    <row r="1395" spans="28:42" ht="12.75"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</row>
    <row r="1396" spans="28:42" ht="12.75"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</row>
    <row r="1397" spans="28:42" ht="12.75"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</row>
    <row r="1398" spans="28:42" ht="12.75"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</row>
    <row r="1399" spans="28:42" ht="12.75"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</row>
    <row r="1400" spans="28:42" ht="12.75"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</row>
    <row r="1401" spans="28:42" ht="12.75"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</row>
    <row r="1402" spans="28:42" ht="12.75"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</row>
    <row r="1403" spans="28:42" ht="12.75"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</row>
    <row r="1404" spans="28:42" ht="12.75"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</row>
    <row r="1405" spans="28:42" ht="12.75"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</row>
    <row r="1406" spans="28:42" ht="12.75"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</row>
    <row r="1407" spans="28:42" ht="12.75"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</row>
    <row r="1408" spans="28:42" ht="12.75"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</row>
    <row r="1409" spans="28:42" ht="12.75"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</row>
    <row r="1410" spans="28:42" ht="12.75"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</row>
    <row r="1411" spans="28:42" ht="12.75"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</row>
    <row r="1412" spans="28:42" ht="12.75"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</row>
    <row r="1413" spans="28:42" ht="12.75"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</row>
    <row r="1414" spans="28:42" ht="12.75"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</row>
    <row r="1415" spans="28:42" ht="12.75"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</row>
    <row r="1416" spans="28:42" ht="12.75"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</row>
    <row r="1417" spans="28:42" ht="12.75"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</row>
    <row r="1418" spans="28:42" ht="12.75"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</row>
    <row r="1419" spans="28:42" ht="12.75"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</row>
    <row r="1420" spans="28:42" ht="12.75"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</row>
    <row r="1421" spans="28:42" ht="12.75"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</row>
    <row r="1422" spans="28:42" ht="12.75"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</row>
    <row r="1423" spans="28:42" ht="12.75"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</row>
    <row r="1424" spans="28:42" ht="12.75"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</row>
    <row r="1425" spans="28:42" ht="12.75"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</row>
    <row r="1426" spans="28:42" ht="12.75"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</row>
    <row r="1427" spans="28:42" ht="12.75"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</row>
    <row r="1428" spans="28:42" ht="12.75"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</row>
    <row r="1429" spans="28:42" ht="12.75"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</row>
    <row r="1430" spans="28:42" ht="12.75"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</row>
    <row r="1431" spans="28:42" ht="12.75"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</row>
    <row r="1432" spans="28:42" ht="12.75"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</row>
    <row r="1433" spans="28:42" ht="12.75"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</row>
    <row r="1434" spans="28:42" ht="12.75"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</row>
    <row r="1435" spans="28:42" ht="12.75"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</row>
    <row r="1436" spans="28:42" ht="12.75"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</row>
    <row r="1437" spans="28:42" ht="12.75"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</row>
    <row r="1438" spans="28:42" ht="12.75"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</row>
    <row r="1439" spans="28:42" ht="12.75"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</row>
    <row r="1440" spans="28:42" ht="12.75"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</row>
    <row r="1441" spans="28:42" ht="12.75"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</row>
    <row r="1442" spans="28:42" ht="12.75"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</row>
    <row r="1443" spans="28:42" ht="12.75"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</row>
    <row r="1444" spans="28:42" ht="12.75"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</row>
    <row r="1445" spans="28:42" ht="12.75"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</row>
    <row r="1446" spans="28:42" ht="12.75"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</row>
    <row r="1447" spans="28:42" ht="12.75"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</row>
    <row r="1448" spans="28:42" ht="12.75"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</row>
    <row r="1449" spans="28:42" ht="12.75"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</row>
    <row r="1450" spans="28:42" ht="12.75"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</row>
    <row r="1451" spans="28:42" ht="12.75"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</row>
    <row r="1452" spans="28:42" ht="12.75"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</row>
    <row r="1453" spans="28:42" ht="12.75"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</row>
    <row r="1454" spans="28:42" ht="12.75"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</row>
    <row r="1455" spans="28:42" ht="12.75"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</row>
    <row r="1456" spans="28:42" ht="12.75"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</row>
    <row r="1457" spans="28:42" ht="12.75"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</row>
    <row r="1458" spans="28:42" ht="12.75"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</row>
    <row r="1459" spans="28:42" ht="12.75"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</row>
    <row r="1460" spans="28:42" ht="12.75"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</row>
    <row r="1461" spans="28:42" ht="12.75"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</row>
    <row r="1462" spans="28:42" ht="12.75"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</row>
    <row r="1463" spans="28:42" ht="12.75"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</row>
    <row r="1464" spans="28:42" ht="12.75"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</row>
    <row r="1465" spans="28:42" ht="12.75"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</row>
    <row r="1466" spans="28:42" ht="12.75"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</row>
    <row r="1467" spans="28:42" ht="12.75"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</row>
    <row r="1468" spans="28:42" ht="12.75"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</row>
    <row r="1469" spans="28:42" ht="12.75"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</row>
    <row r="1470" spans="28:42" ht="12.75"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</row>
    <row r="1471" spans="28:42" ht="12.75"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</row>
    <row r="1472" spans="28:42" ht="12.75"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</row>
    <row r="1473" spans="28:42" ht="12.75"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</row>
    <row r="1474" spans="28:42" ht="12.75"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</row>
    <row r="1475" spans="28:42" ht="12.75"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</row>
    <row r="1476" spans="28:42" ht="12.75"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</row>
    <row r="1477" spans="28:42" ht="12.75"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</row>
    <row r="1478" spans="28:42" ht="12.75"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</row>
    <row r="1479" spans="28:42" ht="12.75"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</row>
    <row r="1480" spans="28:42" ht="12.75"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</row>
    <row r="1481" spans="28:42" ht="12.75"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</row>
    <row r="1482" spans="28:42" ht="12.75"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</row>
    <row r="1483" spans="28:42" ht="12.75"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</row>
    <row r="1484" spans="28:42" ht="12.75"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</row>
    <row r="1485" spans="28:42" ht="12.75"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</row>
    <row r="1486" spans="28:42" ht="12.75"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</row>
    <row r="1487" spans="28:42" ht="12.75"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</row>
    <row r="1488" spans="28:42" ht="12.75"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</row>
    <row r="1489" spans="28:42" ht="12.75"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</row>
    <row r="1490" spans="28:42" ht="12.75"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</row>
    <row r="1491" spans="28:42" ht="12.75"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</row>
    <row r="1492" spans="28:42" ht="12.75"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</row>
    <row r="1493" spans="28:42" ht="12.75"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</row>
    <row r="1494" spans="28:42" ht="12.75"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</row>
    <row r="1495" spans="28:42" ht="12.75"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</row>
    <row r="1496" spans="28:42" ht="12.75"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</row>
    <row r="1497" spans="28:42" ht="12.75"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</row>
    <row r="1498" spans="28:42" ht="12.75"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</row>
    <row r="1499" spans="28:42" ht="12.75"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</row>
    <row r="1500" spans="28:42" ht="12.75"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</row>
    <row r="1501" spans="28:42" ht="12.75"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</row>
    <row r="1502" spans="28:42" ht="12.75"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</row>
    <row r="1503" spans="28:42" ht="12.75"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</row>
    <row r="1504" spans="28:42" ht="12.75"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</row>
    <row r="1505" spans="28:42" ht="12.75"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</row>
    <row r="1506" spans="28:42" ht="12.75"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</row>
    <row r="1507" spans="28:42" ht="12.75"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</row>
    <row r="1508" spans="28:42" ht="12.75"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</row>
    <row r="1509" spans="28:42" ht="12.75"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</row>
    <row r="1510" spans="28:42" ht="12.75"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</row>
    <row r="1511" spans="28:42" ht="12.75"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</row>
    <row r="1512" spans="28:42" ht="12.75"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</row>
    <row r="1513" spans="28:42" ht="12.75"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</row>
    <row r="1514" spans="28:42" ht="12.75"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</row>
    <row r="1515" spans="28:42" ht="12.75"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</row>
    <row r="1516" spans="28:42" ht="12.75"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</row>
    <row r="1517" spans="28:42" ht="12.75"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</row>
    <row r="1518" spans="28:42" ht="12.75"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</row>
    <row r="1519" spans="28:42" ht="12.75"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</row>
    <row r="1520" spans="28:42" ht="12.75"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</row>
    <row r="1521" spans="28:42" ht="12.75"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</row>
    <row r="1522" spans="28:42" ht="12.75"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</row>
    <row r="1523" spans="28:42" ht="12.75"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</row>
    <row r="1524" spans="28:42" ht="12.75"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</row>
    <row r="1525" spans="28:42" ht="12.75"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</row>
    <row r="1526" spans="28:42" ht="12.75"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</row>
    <row r="1527" spans="28:42" ht="12.75"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</row>
    <row r="1528" spans="28:42" ht="12.75"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</row>
    <row r="1529" spans="28:42" ht="12.75"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</row>
    <row r="1530" spans="28:42" ht="12.75"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</row>
    <row r="1531" spans="28:42" ht="12.75"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</row>
    <row r="1532" spans="28:42" ht="12.75"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</row>
    <row r="1533" spans="28:42" ht="12.75"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</row>
    <row r="1534" spans="28:42" ht="12.75"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</row>
    <row r="1535" spans="28:42" ht="12.75"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</row>
    <row r="1536" spans="28:42" ht="12.75"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</row>
    <row r="1537" spans="28:42" ht="12.75"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</row>
    <row r="1538" spans="28:42" ht="12.75"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</row>
    <row r="1539" spans="28:42" ht="12.75"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</row>
    <row r="1540" spans="28:42" ht="12.75"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</row>
    <row r="1541" spans="28:42" ht="12.75"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</row>
    <row r="1542" spans="28:42" ht="12.75"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</row>
    <row r="1543" spans="28:42" ht="12.75"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</row>
    <row r="1544" spans="28:42" ht="12.75"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</row>
    <row r="1545" spans="28:42" ht="12.75"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</row>
    <row r="1546" spans="28:42" ht="12.75"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</row>
    <row r="1547" spans="28:42" ht="12.75"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</row>
    <row r="1548" spans="28:42" ht="12.75"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</row>
    <row r="1549" spans="28:42" ht="12.75"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</row>
    <row r="1550" spans="28:42" ht="12.75"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</row>
    <row r="1551" spans="28:42" ht="12.75"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</row>
    <row r="1552" spans="28:42" ht="12.75"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</row>
    <row r="1553" spans="28:42" ht="12.75"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</row>
    <row r="1554" spans="28:42" ht="12.75"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</row>
    <row r="1555" spans="28:42" ht="12.75"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</row>
    <row r="1556" spans="28:42" ht="12.75"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</row>
    <row r="1557" spans="28:42" ht="12.75"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</row>
    <row r="1558" spans="28:42" ht="12.75"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</row>
    <row r="1559" spans="28:42" ht="12.75"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</row>
    <row r="1560" spans="28:42" ht="12.75"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</row>
    <row r="1561" spans="28:42" ht="12.75"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</row>
    <row r="1562" spans="28:42" ht="12.75"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</row>
    <row r="1563" spans="28:42" ht="12.75"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</row>
    <row r="1564" spans="28:42" ht="12.75"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</row>
    <row r="1565" spans="28:42" ht="12.75"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</row>
    <row r="1566" spans="28:42" ht="12.75"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</row>
    <row r="1567" spans="28:42" ht="12.75"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</row>
    <row r="1568" spans="28:42" ht="12.75"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</row>
    <row r="1569" spans="28:42" ht="12.75"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</row>
    <row r="1570" spans="28:42" ht="12.75"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</row>
    <row r="1571" spans="28:42" ht="12.75"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</row>
    <row r="1572" spans="28:42" ht="12.75"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</row>
    <row r="1573" spans="28:42" ht="12.75"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</row>
    <row r="1574" spans="28:42" ht="12.75"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</row>
    <row r="1575" spans="28:42" ht="12.75"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</row>
    <row r="1576" spans="28:42" ht="12.75"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</row>
    <row r="1577" spans="28:42" ht="12.75"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</row>
    <row r="1578" spans="28:42" ht="12.75"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</row>
    <row r="1579" spans="28:42" ht="12.75"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</row>
    <row r="1580" spans="28:42" ht="12.75"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</row>
  </sheetData>
  <sheetProtection/>
  <mergeCells count="37">
    <mergeCell ref="W7:W8"/>
    <mergeCell ref="AB5:AB8"/>
    <mergeCell ref="I6:N6"/>
    <mergeCell ref="N7:N8"/>
    <mergeCell ref="O6:T6"/>
    <mergeCell ref="T7:T8"/>
    <mergeCell ref="I5:Z5"/>
    <mergeCell ref="U6:Z6"/>
    <mergeCell ref="Z7:Z8"/>
    <mergeCell ref="AA5:AA8"/>
    <mergeCell ref="R7:S7"/>
    <mergeCell ref="Q7:Q8"/>
    <mergeCell ref="B5:B8"/>
    <mergeCell ref="C5:C8"/>
    <mergeCell ref="D6:D8"/>
    <mergeCell ref="E6:E8"/>
    <mergeCell ref="F6:F8"/>
    <mergeCell ref="G6:G8"/>
    <mergeCell ref="O7:P7"/>
    <mergeCell ref="K7:K8"/>
    <mergeCell ref="O42:S42"/>
    <mergeCell ref="C3:G3"/>
    <mergeCell ref="U7:V7"/>
    <mergeCell ref="X7:Y7"/>
    <mergeCell ref="D5:H5"/>
    <mergeCell ref="I7:J7"/>
    <mergeCell ref="L7:M7"/>
    <mergeCell ref="H6:H8"/>
    <mergeCell ref="U42:Y42"/>
    <mergeCell ref="R41:S41"/>
    <mergeCell ref="U41:V41"/>
    <mergeCell ref="X41:Y41"/>
    <mergeCell ref="C49:D49"/>
    <mergeCell ref="I42:M42"/>
    <mergeCell ref="I41:J41"/>
    <mergeCell ref="L41:M41"/>
    <mergeCell ref="O41:P41"/>
  </mergeCells>
  <printOptions/>
  <pageMargins left="0.3937007874015748" right="0.4724409448818898" top="0.31496062992125984" bottom="0.5118110236220472" header="0.35433070866141736" footer="0.5118110236220472"/>
  <pageSetup orientation="landscape" paperSize="9" scale="59" r:id="rId1"/>
  <headerFooter alignWithMargins="0">
    <oddHeader>&amp;RZałącznik 1.1
do Programu studiów
(Uchwała Senatu  8/2021
zał. 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71"/>
  <sheetViews>
    <sheetView zoomScale="70" zoomScaleNormal="70" zoomScaleSheetLayoutView="75" zoomScalePageLayoutView="0" workbookViewId="0" topLeftCell="A1">
      <selection activeCell="G39" sqref="G39"/>
    </sheetView>
  </sheetViews>
  <sheetFormatPr defaultColWidth="9.00390625" defaultRowHeight="12.75"/>
  <cols>
    <col min="1" max="1" width="9.125" style="5" customWidth="1"/>
    <col min="2" max="2" width="5.375" style="5" customWidth="1"/>
    <col min="3" max="3" width="57.25390625" style="5" customWidth="1"/>
    <col min="4" max="4" width="7.375" style="3" customWidth="1"/>
    <col min="5" max="5" width="7.00390625" style="3" customWidth="1"/>
    <col min="6" max="6" width="8.00390625" style="3" customWidth="1"/>
    <col min="7" max="7" width="7.625" style="3" customWidth="1"/>
    <col min="8" max="8" width="9.375" style="3" customWidth="1"/>
    <col min="9" max="14" width="6.75390625" style="3" customWidth="1"/>
    <col min="15" max="26" width="7.75390625" style="3" customWidth="1"/>
    <col min="27" max="27" width="7.125" style="3" customWidth="1"/>
    <col min="28" max="28" width="14.875" style="5" customWidth="1"/>
    <col min="29" max="29" width="5.625" style="5" customWidth="1"/>
    <col min="30" max="16384" width="9.125" style="5" customWidth="1"/>
  </cols>
  <sheetData>
    <row r="1" spans="2:9" ht="23.25">
      <c r="B1" s="1" t="s">
        <v>28</v>
      </c>
      <c r="C1" s="2"/>
      <c r="I1" s="4" t="s">
        <v>51</v>
      </c>
    </row>
    <row r="2" spans="8:17" ht="12.75"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15.75">
      <c r="C3" s="313" t="s">
        <v>131</v>
      </c>
      <c r="D3" s="313"/>
      <c r="E3" s="313"/>
      <c r="F3" s="313"/>
      <c r="G3" s="313"/>
      <c r="H3" s="6"/>
      <c r="I3" s="6"/>
      <c r="J3" s="6"/>
      <c r="K3" s="6"/>
      <c r="L3" s="6"/>
      <c r="M3" s="6"/>
      <c r="N3" s="6"/>
      <c r="O3" s="6"/>
      <c r="P3" s="6"/>
      <c r="Q3" s="6"/>
    </row>
    <row r="4" spans="19:20" ht="13.5" thickBot="1">
      <c r="S4" s="7"/>
      <c r="T4" s="7"/>
    </row>
    <row r="5" spans="1:28" ht="13.5" thickBot="1">
      <c r="A5" s="20"/>
      <c r="B5" s="292" t="s">
        <v>0</v>
      </c>
      <c r="C5" s="295" t="s">
        <v>1</v>
      </c>
      <c r="D5" s="282" t="s">
        <v>2</v>
      </c>
      <c r="E5" s="282"/>
      <c r="F5" s="282"/>
      <c r="G5" s="282"/>
      <c r="H5" s="282"/>
      <c r="I5" s="300" t="s">
        <v>3</v>
      </c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297" t="s">
        <v>4</v>
      </c>
      <c r="AB5" s="297" t="s">
        <v>41</v>
      </c>
    </row>
    <row r="6" spans="1:28" ht="13.5" thickBot="1">
      <c r="A6" s="20"/>
      <c r="B6" s="293"/>
      <c r="C6" s="295"/>
      <c r="D6" s="296" t="s">
        <v>5</v>
      </c>
      <c r="E6" s="296" t="s">
        <v>6</v>
      </c>
      <c r="F6" s="296" t="s">
        <v>7</v>
      </c>
      <c r="G6" s="315" t="s">
        <v>60</v>
      </c>
      <c r="H6" s="315" t="s">
        <v>34</v>
      </c>
      <c r="I6" s="286" t="s">
        <v>8</v>
      </c>
      <c r="J6" s="287"/>
      <c r="K6" s="287"/>
      <c r="L6" s="287"/>
      <c r="M6" s="287"/>
      <c r="N6" s="288"/>
      <c r="O6" s="286" t="s">
        <v>9</v>
      </c>
      <c r="P6" s="287"/>
      <c r="Q6" s="287"/>
      <c r="R6" s="287"/>
      <c r="S6" s="287"/>
      <c r="T6" s="288"/>
      <c r="U6" s="286" t="s">
        <v>10</v>
      </c>
      <c r="V6" s="287"/>
      <c r="W6" s="287"/>
      <c r="X6" s="287"/>
      <c r="Y6" s="287"/>
      <c r="Z6" s="288"/>
      <c r="AA6" s="298"/>
      <c r="AB6" s="298"/>
    </row>
    <row r="7" spans="1:28" ht="13.5" thickBot="1">
      <c r="A7" s="20"/>
      <c r="B7" s="293"/>
      <c r="C7" s="295"/>
      <c r="D7" s="296"/>
      <c r="E7" s="296"/>
      <c r="F7" s="296"/>
      <c r="G7" s="315"/>
      <c r="H7" s="315"/>
      <c r="I7" s="282" t="s">
        <v>11</v>
      </c>
      <c r="J7" s="282"/>
      <c r="K7" s="292" t="s">
        <v>40</v>
      </c>
      <c r="L7" s="282" t="s">
        <v>12</v>
      </c>
      <c r="M7" s="282"/>
      <c r="N7" s="292" t="s">
        <v>40</v>
      </c>
      <c r="O7" s="282" t="s">
        <v>13</v>
      </c>
      <c r="P7" s="282"/>
      <c r="Q7" s="292" t="s">
        <v>40</v>
      </c>
      <c r="R7" s="282" t="s">
        <v>14</v>
      </c>
      <c r="S7" s="282"/>
      <c r="T7" s="292" t="s">
        <v>40</v>
      </c>
      <c r="U7" s="282" t="s">
        <v>15</v>
      </c>
      <c r="V7" s="282"/>
      <c r="W7" s="292" t="s">
        <v>40</v>
      </c>
      <c r="X7" s="282" t="s">
        <v>16</v>
      </c>
      <c r="Y7" s="282"/>
      <c r="Z7" s="292" t="s">
        <v>40</v>
      </c>
      <c r="AA7" s="298"/>
      <c r="AB7" s="298"/>
    </row>
    <row r="8" spans="1:28" ht="13.5" thickBot="1">
      <c r="A8" s="20"/>
      <c r="B8" s="293"/>
      <c r="C8" s="292"/>
      <c r="D8" s="314"/>
      <c r="E8" s="314"/>
      <c r="F8" s="314"/>
      <c r="G8" s="289"/>
      <c r="H8" s="289"/>
      <c r="I8" s="200" t="s">
        <v>17</v>
      </c>
      <c r="J8" s="200" t="s">
        <v>18</v>
      </c>
      <c r="K8" s="294"/>
      <c r="L8" s="200" t="s">
        <v>19</v>
      </c>
      <c r="M8" s="200" t="s">
        <v>18</v>
      </c>
      <c r="N8" s="294"/>
      <c r="O8" s="200" t="s">
        <v>17</v>
      </c>
      <c r="P8" s="200" t="s">
        <v>18</v>
      </c>
      <c r="Q8" s="294"/>
      <c r="R8" s="200" t="s">
        <v>17</v>
      </c>
      <c r="S8" s="200" t="s">
        <v>18</v>
      </c>
      <c r="T8" s="294"/>
      <c r="U8" s="200" t="s">
        <v>17</v>
      </c>
      <c r="V8" s="200" t="s">
        <v>18</v>
      </c>
      <c r="W8" s="294"/>
      <c r="X8" s="200" t="s">
        <v>17</v>
      </c>
      <c r="Y8" s="200" t="s">
        <v>18</v>
      </c>
      <c r="Z8" s="294"/>
      <c r="AA8" s="298"/>
      <c r="AB8" s="298"/>
    </row>
    <row r="9" spans="1:28" ht="13.5" thickBot="1">
      <c r="A9" s="20"/>
      <c r="B9" s="206">
        <v>1</v>
      </c>
      <c r="C9" s="210">
        <v>2</v>
      </c>
      <c r="D9" s="206">
        <v>3</v>
      </c>
      <c r="E9" s="211">
        <v>4</v>
      </c>
      <c r="F9" s="206">
        <v>5</v>
      </c>
      <c r="G9" s="206">
        <v>6</v>
      </c>
      <c r="H9" s="206">
        <v>7</v>
      </c>
      <c r="I9" s="276">
        <v>8</v>
      </c>
      <c r="J9" s="275">
        <v>9</v>
      </c>
      <c r="K9" s="276">
        <v>10</v>
      </c>
      <c r="L9" s="276">
        <v>11</v>
      </c>
      <c r="M9" s="276">
        <v>12</v>
      </c>
      <c r="N9" s="276">
        <v>13</v>
      </c>
      <c r="O9" s="275">
        <v>14</v>
      </c>
      <c r="P9" s="276">
        <v>15</v>
      </c>
      <c r="Q9" s="276">
        <v>16</v>
      </c>
      <c r="R9" s="276">
        <v>17</v>
      </c>
      <c r="S9" s="276">
        <v>18</v>
      </c>
      <c r="T9" s="275">
        <v>19</v>
      </c>
      <c r="U9" s="276">
        <v>20</v>
      </c>
      <c r="V9" s="276">
        <v>21</v>
      </c>
      <c r="W9" s="276">
        <v>22</v>
      </c>
      <c r="X9" s="276">
        <v>23</v>
      </c>
      <c r="Y9" s="275">
        <v>24</v>
      </c>
      <c r="Z9" s="276">
        <v>25</v>
      </c>
      <c r="AA9" s="276">
        <v>26</v>
      </c>
      <c r="AB9" s="276">
        <v>27</v>
      </c>
    </row>
    <row r="10" spans="1:42" s="18" customFormat="1" ht="12.75">
      <c r="A10" s="20"/>
      <c r="B10" s="24"/>
      <c r="C10" s="25" t="s">
        <v>37</v>
      </c>
      <c r="D10" s="48"/>
      <c r="E10" s="43"/>
      <c r="F10" s="49"/>
      <c r="G10" s="43"/>
      <c r="H10" s="49"/>
      <c r="I10" s="26"/>
      <c r="J10" s="27"/>
      <c r="K10" s="27"/>
      <c r="L10" s="27"/>
      <c r="M10" s="27"/>
      <c r="N10" s="28"/>
      <c r="O10" s="26"/>
      <c r="P10" s="27"/>
      <c r="Q10" s="27"/>
      <c r="R10" s="27"/>
      <c r="S10" s="27"/>
      <c r="T10" s="28"/>
      <c r="U10" s="26"/>
      <c r="V10" s="27"/>
      <c r="W10" s="27"/>
      <c r="X10" s="27"/>
      <c r="Y10" s="29"/>
      <c r="Z10" s="30"/>
      <c r="AA10" s="31"/>
      <c r="AB10" s="32"/>
      <c r="AC10" s="19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54" customFormat="1" ht="33" customHeight="1">
      <c r="A11" s="51"/>
      <c r="B11" s="24">
        <v>1</v>
      </c>
      <c r="C11" s="140" t="s">
        <v>122</v>
      </c>
      <c r="D11" s="66" t="s">
        <v>32</v>
      </c>
      <c r="E11" s="101">
        <f>F11+G11+H11</f>
        <v>15</v>
      </c>
      <c r="F11" s="102">
        <f>I11+L11+O11+R11+U11+X11</f>
        <v>0</v>
      </c>
      <c r="G11" s="101">
        <f>J11+M11+P11+S11+V11+Y11</f>
        <v>15</v>
      </c>
      <c r="H11" s="85"/>
      <c r="I11" s="57"/>
      <c r="J11" s="58"/>
      <c r="K11" s="58"/>
      <c r="L11" s="58"/>
      <c r="M11" s="58"/>
      <c r="N11" s="61"/>
      <c r="O11" s="57"/>
      <c r="P11" s="58"/>
      <c r="Q11" s="58"/>
      <c r="R11" s="58"/>
      <c r="S11" s="58"/>
      <c r="T11" s="61"/>
      <c r="U11" s="57"/>
      <c r="V11" s="58">
        <v>15</v>
      </c>
      <c r="W11" s="58">
        <v>2</v>
      </c>
      <c r="X11" s="58"/>
      <c r="Y11" s="58"/>
      <c r="Z11" s="61"/>
      <c r="AA11" s="70">
        <f>K11+N11+Q11+T11+W11+Z11</f>
        <v>2</v>
      </c>
      <c r="AB11" s="70" t="s">
        <v>132</v>
      </c>
      <c r="AC11" s="52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54" customFormat="1" ht="33" customHeight="1">
      <c r="A12" s="51"/>
      <c r="B12" s="24">
        <v>2</v>
      </c>
      <c r="C12" s="138" t="s">
        <v>123</v>
      </c>
      <c r="D12" s="48" t="s">
        <v>32</v>
      </c>
      <c r="E12" s="101">
        <f aca="true" t="shared" si="0" ref="E12:E27">F12+G12+H12</f>
        <v>15</v>
      </c>
      <c r="F12" s="102">
        <f aca="true" t="shared" si="1" ref="F12:F27">I12+L12+O12+R12+U12+X12</f>
        <v>0</v>
      </c>
      <c r="G12" s="101">
        <f aca="true" t="shared" si="2" ref="G12:G27">J12+M12+P12+S12+V12+Y12</f>
        <v>15</v>
      </c>
      <c r="H12" s="85"/>
      <c r="I12" s="57"/>
      <c r="J12" s="58"/>
      <c r="K12" s="58"/>
      <c r="L12" s="58"/>
      <c r="M12" s="58"/>
      <c r="N12" s="61"/>
      <c r="O12" s="57"/>
      <c r="P12" s="58"/>
      <c r="Q12" s="58"/>
      <c r="R12" s="58"/>
      <c r="S12" s="58"/>
      <c r="T12" s="61"/>
      <c r="U12" s="57"/>
      <c r="V12" s="58">
        <v>15</v>
      </c>
      <c r="W12" s="58">
        <v>2</v>
      </c>
      <c r="X12" s="58"/>
      <c r="Y12" s="58"/>
      <c r="Z12" s="59"/>
      <c r="AA12" s="70">
        <f aca="true" t="shared" si="3" ref="AA12:AA27">K12+N12+Q12+T12+W12+Z12</f>
        <v>2</v>
      </c>
      <c r="AB12" s="70" t="s">
        <v>133</v>
      </c>
      <c r="AC12" s="52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54" customFormat="1" ht="33" customHeight="1">
      <c r="A13" s="51"/>
      <c r="B13" s="24">
        <v>3</v>
      </c>
      <c r="C13" s="138" t="s">
        <v>124</v>
      </c>
      <c r="D13" s="48" t="s">
        <v>32</v>
      </c>
      <c r="E13" s="101">
        <f t="shared" si="0"/>
        <v>20</v>
      </c>
      <c r="F13" s="102">
        <f t="shared" si="1"/>
        <v>10</v>
      </c>
      <c r="G13" s="101">
        <f t="shared" si="2"/>
        <v>10</v>
      </c>
      <c r="H13" s="85"/>
      <c r="I13" s="57"/>
      <c r="J13" s="58"/>
      <c r="K13" s="58"/>
      <c r="L13" s="58"/>
      <c r="M13" s="58"/>
      <c r="N13" s="61"/>
      <c r="O13" s="57"/>
      <c r="P13" s="58"/>
      <c r="Q13" s="58"/>
      <c r="R13" s="58"/>
      <c r="S13" s="58"/>
      <c r="T13" s="61"/>
      <c r="U13" s="57">
        <v>10</v>
      </c>
      <c r="V13" s="58">
        <v>10</v>
      </c>
      <c r="W13" s="58">
        <v>1</v>
      </c>
      <c r="X13" s="58"/>
      <c r="Y13" s="58"/>
      <c r="Z13" s="59"/>
      <c r="AA13" s="70">
        <f t="shared" si="3"/>
        <v>1</v>
      </c>
      <c r="AB13" s="70" t="s">
        <v>134</v>
      </c>
      <c r="AC13" s="52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54" customFormat="1" ht="33" customHeight="1">
      <c r="A14" s="51"/>
      <c r="B14" s="24">
        <v>4</v>
      </c>
      <c r="C14" s="138" t="s">
        <v>125</v>
      </c>
      <c r="D14" s="48" t="s">
        <v>20</v>
      </c>
      <c r="E14" s="101">
        <f t="shared" si="0"/>
        <v>40</v>
      </c>
      <c r="F14" s="102">
        <f t="shared" si="1"/>
        <v>20</v>
      </c>
      <c r="G14" s="101">
        <f t="shared" si="2"/>
        <v>20</v>
      </c>
      <c r="H14" s="85"/>
      <c r="I14" s="57"/>
      <c r="J14" s="58"/>
      <c r="K14" s="58"/>
      <c r="L14" s="58"/>
      <c r="M14" s="58"/>
      <c r="N14" s="61"/>
      <c r="O14" s="57"/>
      <c r="P14" s="58"/>
      <c r="Q14" s="58"/>
      <c r="R14" s="58"/>
      <c r="S14" s="58"/>
      <c r="T14" s="61"/>
      <c r="U14" s="240">
        <v>20</v>
      </c>
      <c r="V14" s="58">
        <v>20</v>
      </c>
      <c r="W14" s="58">
        <v>2</v>
      </c>
      <c r="X14" s="58"/>
      <c r="Y14" s="58"/>
      <c r="Z14" s="59"/>
      <c r="AA14" s="70">
        <f t="shared" si="3"/>
        <v>2</v>
      </c>
      <c r="AB14" s="70" t="s">
        <v>135</v>
      </c>
      <c r="AC14" s="52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54" customFormat="1" ht="33" customHeight="1">
      <c r="A15" s="51"/>
      <c r="B15" s="24">
        <v>5</v>
      </c>
      <c r="C15" s="186" t="s">
        <v>126</v>
      </c>
      <c r="D15" s="48" t="s">
        <v>32</v>
      </c>
      <c r="E15" s="101">
        <f t="shared" si="0"/>
        <v>30</v>
      </c>
      <c r="F15" s="102">
        <f t="shared" si="1"/>
        <v>15</v>
      </c>
      <c r="G15" s="101">
        <f t="shared" si="2"/>
        <v>15</v>
      </c>
      <c r="H15" s="85"/>
      <c r="I15" s="57"/>
      <c r="J15" s="58"/>
      <c r="K15" s="58"/>
      <c r="L15" s="58"/>
      <c r="M15" s="58"/>
      <c r="N15" s="61"/>
      <c r="O15" s="57"/>
      <c r="P15" s="58"/>
      <c r="Q15" s="58"/>
      <c r="R15" s="58"/>
      <c r="S15" s="58"/>
      <c r="T15" s="61"/>
      <c r="U15" s="57">
        <v>15</v>
      </c>
      <c r="V15" s="58">
        <v>15</v>
      </c>
      <c r="W15" s="58">
        <v>2</v>
      </c>
      <c r="X15" s="58"/>
      <c r="Y15" s="58"/>
      <c r="Z15" s="59"/>
      <c r="AA15" s="70">
        <f t="shared" si="3"/>
        <v>2</v>
      </c>
      <c r="AB15" s="70" t="s">
        <v>136</v>
      </c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54" customFormat="1" ht="33" customHeight="1">
      <c r="A16" s="51"/>
      <c r="B16" s="24">
        <v>6</v>
      </c>
      <c r="C16" s="138" t="s">
        <v>79</v>
      </c>
      <c r="D16" s="48" t="s">
        <v>20</v>
      </c>
      <c r="E16" s="101">
        <f t="shared" si="0"/>
        <v>55</v>
      </c>
      <c r="F16" s="102">
        <f t="shared" si="1"/>
        <v>20</v>
      </c>
      <c r="G16" s="101">
        <f t="shared" si="2"/>
        <v>35</v>
      </c>
      <c r="H16" s="85"/>
      <c r="I16" s="57"/>
      <c r="J16" s="58"/>
      <c r="K16" s="58"/>
      <c r="L16" s="58"/>
      <c r="M16" s="58"/>
      <c r="N16" s="61"/>
      <c r="O16" s="57"/>
      <c r="P16" s="58"/>
      <c r="Q16" s="58"/>
      <c r="R16" s="58"/>
      <c r="S16" s="58"/>
      <c r="T16" s="61"/>
      <c r="U16" s="240">
        <v>20</v>
      </c>
      <c r="V16" s="58">
        <v>35</v>
      </c>
      <c r="W16" s="58">
        <v>4</v>
      </c>
      <c r="X16" s="58"/>
      <c r="Y16" s="58"/>
      <c r="Z16" s="59"/>
      <c r="AA16" s="70">
        <f t="shared" si="3"/>
        <v>4</v>
      </c>
      <c r="AB16" s="70" t="s">
        <v>137</v>
      </c>
      <c r="AC16" s="52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54" customFormat="1" ht="33" customHeight="1">
      <c r="A17" s="51"/>
      <c r="B17" s="24">
        <v>7</v>
      </c>
      <c r="C17" s="138" t="s">
        <v>181</v>
      </c>
      <c r="D17" s="112" t="s">
        <v>20</v>
      </c>
      <c r="E17" s="101">
        <f t="shared" si="0"/>
        <v>35</v>
      </c>
      <c r="F17" s="102">
        <f t="shared" si="1"/>
        <v>15</v>
      </c>
      <c r="G17" s="101">
        <f t="shared" si="2"/>
        <v>20</v>
      </c>
      <c r="H17" s="85"/>
      <c r="I17" s="57"/>
      <c r="J17" s="58"/>
      <c r="K17" s="58"/>
      <c r="L17" s="58"/>
      <c r="M17" s="58"/>
      <c r="N17" s="61"/>
      <c r="O17" s="57"/>
      <c r="P17" s="58"/>
      <c r="Q17" s="58"/>
      <c r="R17" s="58"/>
      <c r="S17" s="58"/>
      <c r="T17" s="61"/>
      <c r="U17" s="57"/>
      <c r="V17" s="58"/>
      <c r="W17" s="58"/>
      <c r="X17" s="58">
        <v>15</v>
      </c>
      <c r="Y17" s="58">
        <v>20</v>
      </c>
      <c r="Z17" s="59">
        <v>3</v>
      </c>
      <c r="AA17" s="70">
        <f t="shared" si="3"/>
        <v>3</v>
      </c>
      <c r="AB17" s="70" t="s">
        <v>138</v>
      </c>
      <c r="AC17" s="5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54" customFormat="1" ht="33" customHeight="1">
      <c r="A18" s="51"/>
      <c r="B18" s="24">
        <v>8</v>
      </c>
      <c r="C18" s="138" t="s">
        <v>127</v>
      </c>
      <c r="D18" s="112" t="s">
        <v>32</v>
      </c>
      <c r="E18" s="101">
        <f t="shared" si="0"/>
        <v>20</v>
      </c>
      <c r="F18" s="102">
        <f t="shared" si="1"/>
        <v>10</v>
      </c>
      <c r="G18" s="101">
        <f t="shared" si="2"/>
        <v>10</v>
      </c>
      <c r="H18" s="85"/>
      <c r="I18" s="57"/>
      <c r="J18" s="58"/>
      <c r="K18" s="58"/>
      <c r="L18" s="58"/>
      <c r="M18" s="58"/>
      <c r="N18" s="61"/>
      <c r="O18" s="57"/>
      <c r="P18" s="58"/>
      <c r="Q18" s="58"/>
      <c r="R18" s="58"/>
      <c r="S18" s="58"/>
      <c r="T18" s="61"/>
      <c r="U18" s="57"/>
      <c r="V18" s="58"/>
      <c r="W18" s="58"/>
      <c r="X18" s="58">
        <v>10</v>
      </c>
      <c r="Y18" s="58">
        <v>10</v>
      </c>
      <c r="Z18" s="59">
        <v>1</v>
      </c>
      <c r="AA18" s="70">
        <f t="shared" si="3"/>
        <v>1</v>
      </c>
      <c r="AB18" s="70" t="s">
        <v>139</v>
      </c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54" customFormat="1" ht="33" customHeight="1">
      <c r="A19" s="51"/>
      <c r="B19" s="24">
        <v>9</v>
      </c>
      <c r="C19" s="186" t="s">
        <v>198</v>
      </c>
      <c r="D19" s="48" t="s">
        <v>20</v>
      </c>
      <c r="E19" s="101">
        <f t="shared" si="0"/>
        <v>35</v>
      </c>
      <c r="F19" s="102">
        <f t="shared" si="1"/>
        <v>15</v>
      </c>
      <c r="G19" s="101">
        <f t="shared" si="2"/>
        <v>20</v>
      </c>
      <c r="H19" s="85"/>
      <c r="I19" s="57"/>
      <c r="J19" s="58"/>
      <c r="K19" s="58"/>
      <c r="L19" s="58"/>
      <c r="M19" s="58"/>
      <c r="N19" s="61"/>
      <c r="O19" s="57"/>
      <c r="P19" s="58"/>
      <c r="Q19" s="58"/>
      <c r="R19" s="58"/>
      <c r="S19" s="58"/>
      <c r="T19" s="61"/>
      <c r="U19" s="57"/>
      <c r="V19" s="58"/>
      <c r="W19" s="58"/>
      <c r="X19" s="237">
        <v>15</v>
      </c>
      <c r="Y19" s="58">
        <v>20</v>
      </c>
      <c r="Z19" s="59">
        <v>4</v>
      </c>
      <c r="AA19" s="70">
        <f t="shared" si="3"/>
        <v>4</v>
      </c>
      <c r="AB19" s="70" t="s">
        <v>140</v>
      </c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54" customFormat="1" ht="33" customHeight="1">
      <c r="A20" s="51"/>
      <c r="B20" s="24">
        <v>10</v>
      </c>
      <c r="C20" s="138" t="s">
        <v>128</v>
      </c>
      <c r="D20" s="48" t="s">
        <v>20</v>
      </c>
      <c r="E20" s="101">
        <f t="shared" si="0"/>
        <v>40</v>
      </c>
      <c r="F20" s="102">
        <f t="shared" si="1"/>
        <v>20</v>
      </c>
      <c r="G20" s="101">
        <f t="shared" si="2"/>
        <v>20</v>
      </c>
      <c r="H20" s="85"/>
      <c r="I20" s="57"/>
      <c r="J20" s="58"/>
      <c r="K20" s="58"/>
      <c r="L20" s="58"/>
      <c r="M20" s="58"/>
      <c r="N20" s="61"/>
      <c r="O20" s="57"/>
      <c r="P20" s="58"/>
      <c r="Q20" s="58"/>
      <c r="R20" s="58"/>
      <c r="S20" s="58"/>
      <c r="T20" s="61"/>
      <c r="U20" s="57"/>
      <c r="V20" s="58"/>
      <c r="W20" s="58"/>
      <c r="X20" s="237">
        <v>20</v>
      </c>
      <c r="Y20" s="237">
        <v>20</v>
      </c>
      <c r="Z20" s="59">
        <v>2</v>
      </c>
      <c r="AA20" s="70">
        <f t="shared" si="3"/>
        <v>2</v>
      </c>
      <c r="AB20" s="70" t="s">
        <v>141</v>
      </c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54" customFormat="1" ht="33" customHeight="1">
      <c r="A21" s="51"/>
      <c r="B21" s="24">
        <v>11</v>
      </c>
      <c r="C21" s="186" t="s">
        <v>199</v>
      </c>
      <c r="D21" s="48" t="s">
        <v>20</v>
      </c>
      <c r="E21" s="101">
        <f aca="true" t="shared" si="4" ref="E21:E26">F21+G21+H21</f>
        <v>40</v>
      </c>
      <c r="F21" s="102">
        <f t="shared" si="1"/>
        <v>10</v>
      </c>
      <c r="G21" s="101">
        <f t="shared" si="2"/>
        <v>30</v>
      </c>
      <c r="H21" s="85"/>
      <c r="I21" s="57"/>
      <c r="J21" s="58"/>
      <c r="K21" s="58"/>
      <c r="L21" s="58"/>
      <c r="M21" s="58"/>
      <c r="N21" s="61"/>
      <c r="O21" s="57"/>
      <c r="P21" s="58"/>
      <c r="Q21" s="58"/>
      <c r="R21" s="58"/>
      <c r="S21" s="58"/>
      <c r="T21" s="61"/>
      <c r="U21" s="57"/>
      <c r="V21" s="58"/>
      <c r="W21" s="58"/>
      <c r="X21" s="58">
        <v>10</v>
      </c>
      <c r="Y21" s="58">
        <v>30</v>
      </c>
      <c r="Z21" s="59">
        <v>2</v>
      </c>
      <c r="AA21" s="70">
        <f t="shared" si="3"/>
        <v>2</v>
      </c>
      <c r="AB21" s="70" t="s">
        <v>203</v>
      </c>
      <c r="AC21" s="52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54" customFormat="1" ht="33" customHeight="1">
      <c r="A22" s="51"/>
      <c r="B22" s="24">
        <v>12</v>
      </c>
      <c r="C22" s="138" t="s">
        <v>200</v>
      </c>
      <c r="D22" s="48" t="s">
        <v>20</v>
      </c>
      <c r="E22" s="101">
        <f t="shared" si="4"/>
        <v>40</v>
      </c>
      <c r="F22" s="102">
        <f t="shared" si="1"/>
        <v>10</v>
      </c>
      <c r="G22" s="101">
        <f t="shared" si="2"/>
        <v>30</v>
      </c>
      <c r="H22" s="85"/>
      <c r="I22" s="57"/>
      <c r="J22" s="58"/>
      <c r="K22" s="58"/>
      <c r="L22" s="58"/>
      <c r="M22" s="58"/>
      <c r="N22" s="61"/>
      <c r="O22" s="57"/>
      <c r="P22" s="58"/>
      <c r="Q22" s="58"/>
      <c r="R22" s="58"/>
      <c r="S22" s="58"/>
      <c r="T22" s="61"/>
      <c r="U22" s="57">
        <v>10</v>
      </c>
      <c r="V22" s="237">
        <v>30</v>
      </c>
      <c r="W22" s="58">
        <v>2</v>
      </c>
      <c r="X22" s="58"/>
      <c r="Y22" s="58"/>
      <c r="Z22" s="59"/>
      <c r="AA22" s="70">
        <f t="shared" si="3"/>
        <v>2</v>
      </c>
      <c r="AB22" s="70" t="s">
        <v>142</v>
      </c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54" customFormat="1" ht="33" customHeight="1">
      <c r="A23" s="51"/>
      <c r="B23" s="24">
        <v>13</v>
      </c>
      <c r="C23" s="138" t="s">
        <v>201</v>
      </c>
      <c r="D23" s="48" t="s">
        <v>32</v>
      </c>
      <c r="E23" s="101">
        <f t="shared" si="4"/>
        <v>40</v>
      </c>
      <c r="F23" s="102">
        <f t="shared" si="1"/>
        <v>10</v>
      </c>
      <c r="G23" s="101">
        <f t="shared" si="2"/>
        <v>30</v>
      </c>
      <c r="H23" s="85"/>
      <c r="I23" s="57"/>
      <c r="J23" s="58"/>
      <c r="K23" s="58"/>
      <c r="L23" s="58"/>
      <c r="M23" s="58"/>
      <c r="N23" s="61"/>
      <c r="O23" s="57"/>
      <c r="P23" s="58"/>
      <c r="Q23" s="58"/>
      <c r="R23" s="58"/>
      <c r="S23" s="58"/>
      <c r="T23" s="61"/>
      <c r="U23" s="57">
        <v>10</v>
      </c>
      <c r="V23" s="237">
        <v>30</v>
      </c>
      <c r="W23" s="58">
        <v>1</v>
      </c>
      <c r="X23" s="58"/>
      <c r="Y23" s="58"/>
      <c r="Z23" s="59"/>
      <c r="AA23" s="70">
        <f t="shared" si="3"/>
        <v>1</v>
      </c>
      <c r="AB23" s="70" t="s">
        <v>204</v>
      </c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54" customFormat="1" ht="33" customHeight="1">
      <c r="A24" s="51"/>
      <c r="B24" s="24">
        <v>14</v>
      </c>
      <c r="C24" s="138" t="s">
        <v>78</v>
      </c>
      <c r="D24" s="48" t="s">
        <v>20</v>
      </c>
      <c r="E24" s="101">
        <f t="shared" si="4"/>
        <v>30</v>
      </c>
      <c r="F24" s="102">
        <f t="shared" si="1"/>
        <v>10</v>
      </c>
      <c r="G24" s="101">
        <f t="shared" si="2"/>
        <v>20</v>
      </c>
      <c r="H24" s="85"/>
      <c r="I24" s="57"/>
      <c r="J24" s="58"/>
      <c r="K24" s="58"/>
      <c r="L24" s="58"/>
      <c r="M24" s="58"/>
      <c r="N24" s="61"/>
      <c r="O24" s="57"/>
      <c r="P24" s="58"/>
      <c r="Q24" s="58"/>
      <c r="R24" s="58"/>
      <c r="S24" s="58"/>
      <c r="T24" s="61"/>
      <c r="U24" s="57"/>
      <c r="V24" s="58"/>
      <c r="W24" s="58"/>
      <c r="X24" s="58">
        <v>10</v>
      </c>
      <c r="Y24" s="58">
        <v>20</v>
      </c>
      <c r="Z24" s="59">
        <v>2</v>
      </c>
      <c r="AA24" s="70">
        <f t="shared" si="3"/>
        <v>2</v>
      </c>
      <c r="AB24" s="70" t="s">
        <v>143</v>
      </c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54" customFormat="1" ht="33" customHeight="1">
      <c r="A25" s="51"/>
      <c r="B25" s="24">
        <v>15</v>
      </c>
      <c r="C25" s="138" t="s">
        <v>129</v>
      </c>
      <c r="D25" s="48" t="s">
        <v>32</v>
      </c>
      <c r="E25" s="101">
        <f t="shared" si="4"/>
        <v>30</v>
      </c>
      <c r="F25" s="102">
        <f t="shared" si="1"/>
        <v>15</v>
      </c>
      <c r="G25" s="101">
        <f t="shared" si="2"/>
        <v>15</v>
      </c>
      <c r="H25" s="85"/>
      <c r="I25" s="57"/>
      <c r="J25" s="58"/>
      <c r="K25" s="58"/>
      <c r="L25" s="58"/>
      <c r="M25" s="58"/>
      <c r="N25" s="61"/>
      <c r="O25" s="57"/>
      <c r="P25" s="58"/>
      <c r="Q25" s="58"/>
      <c r="R25" s="58"/>
      <c r="S25" s="58"/>
      <c r="T25" s="61"/>
      <c r="U25" s="57"/>
      <c r="V25" s="58"/>
      <c r="W25" s="58"/>
      <c r="X25" s="58">
        <v>15</v>
      </c>
      <c r="Y25" s="58">
        <v>15</v>
      </c>
      <c r="Z25" s="59">
        <v>2</v>
      </c>
      <c r="AA25" s="70">
        <f t="shared" si="3"/>
        <v>2</v>
      </c>
      <c r="AB25" s="70" t="s">
        <v>144</v>
      </c>
      <c r="AC25" s="5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54" customFormat="1" ht="33" customHeight="1">
      <c r="A26" s="51"/>
      <c r="B26" s="24">
        <v>16</v>
      </c>
      <c r="C26" s="138" t="s">
        <v>130</v>
      </c>
      <c r="D26" s="35" t="s">
        <v>32</v>
      </c>
      <c r="E26" s="101">
        <f t="shared" si="4"/>
        <v>20</v>
      </c>
      <c r="F26" s="102">
        <f t="shared" si="1"/>
        <v>0</v>
      </c>
      <c r="G26" s="101">
        <f t="shared" si="2"/>
        <v>20</v>
      </c>
      <c r="H26" s="90"/>
      <c r="I26" s="187"/>
      <c r="J26" s="188"/>
      <c r="K26" s="188"/>
      <c r="L26" s="188"/>
      <c r="M26" s="188"/>
      <c r="N26" s="189"/>
      <c r="O26" s="187"/>
      <c r="P26" s="188"/>
      <c r="Q26" s="188"/>
      <c r="R26" s="188"/>
      <c r="S26" s="190"/>
      <c r="T26" s="191"/>
      <c r="U26" s="187"/>
      <c r="V26" s="188"/>
      <c r="W26" s="188"/>
      <c r="X26" s="188"/>
      <c r="Y26" s="58">
        <v>20</v>
      </c>
      <c r="Z26" s="59">
        <v>1</v>
      </c>
      <c r="AA26" s="70">
        <f t="shared" si="3"/>
        <v>1</v>
      </c>
      <c r="AB26" s="70" t="s">
        <v>145</v>
      </c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54" customFormat="1" ht="33" customHeight="1" thickBot="1">
      <c r="A27" s="51"/>
      <c r="B27" s="24">
        <v>17</v>
      </c>
      <c r="C27" s="192" t="s">
        <v>50</v>
      </c>
      <c r="D27" s="175" t="s">
        <v>32</v>
      </c>
      <c r="E27" s="95">
        <f t="shared" si="0"/>
        <v>960</v>
      </c>
      <c r="F27" s="102">
        <f t="shared" si="1"/>
        <v>0</v>
      </c>
      <c r="G27" s="101">
        <f t="shared" si="2"/>
        <v>960</v>
      </c>
      <c r="H27" s="42"/>
      <c r="I27" s="227"/>
      <c r="J27" s="228"/>
      <c r="K27" s="228"/>
      <c r="L27" s="228"/>
      <c r="M27" s="228">
        <v>240</v>
      </c>
      <c r="N27" s="141">
        <v>10</v>
      </c>
      <c r="O27" s="227"/>
      <c r="P27" s="228"/>
      <c r="Q27" s="228"/>
      <c r="R27" s="228"/>
      <c r="S27" s="228">
        <v>240</v>
      </c>
      <c r="T27" s="141">
        <v>10</v>
      </c>
      <c r="U27" s="227"/>
      <c r="V27" s="228">
        <v>240</v>
      </c>
      <c r="W27" s="228">
        <v>10</v>
      </c>
      <c r="X27" s="228"/>
      <c r="Y27" s="227">
        <v>240</v>
      </c>
      <c r="Z27" s="229">
        <v>9</v>
      </c>
      <c r="AA27" s="70">
        <f t="shared" si="3"/>
        <v>39</v>
      </c>
      <c r="AB27" s="67" t="s">
        <v>146</v>
      </c>
      <c r="AC27" s="5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ht="13.5" thickBot="1">
      <c r="A28" s="20"/>
      <c r="B28" s="307"/>
      <c r="C28" s="177" t="s">
        <v>23</v>
      </c>
      <c r="D28" s="154"/>
      <c r="E28" s="145">
        <f>SUM(E11:E27)</f>
        <v>1465</v>
      </c>
      <c r="F28" s="145">
        <f>SUM(F11:F27)</f>
        <v>180</v>
      </c>
      <c r="G28" s="145">
        <f>SUM(G11:G27)</f>
        <v>1285</v>
      </c>
      <c r="H28" s="145">
        <f>SUM(H11:H25)</f>
        <v>0</v>
      </c>
      <c r="I28" s="145">
        <f>SUM(I11:I27)</f>
        <v>0</v>
      </c>
      <c r="J28" s="145">
        <f aca="true" t="shared" si="5" ref="J28:AA28">SUM(J11:J27)</f>
        <v>0</v>
      </c>
      <c r="K28" s="145">
        <f>SUM(K11:K27)</f>
        <v>0</v>
      </c>
      <c r="L28" s="145">
        <f t="shared" si="5"/>
        <v>0</v>
      </c>
      <c r="M28" s="145">
        <f t="shared" si="5"/>
        <v>240</v>
      </c>
      <c r="N28" s="145">
        <f t="shared" si="5"/>
        <v>10</v>
      </c>
      <c r="O28" s="145">
        <f t="shared" si="5"/>
        <v>0</v>
      </c>
      <c r="P28" s="145">
        <f t="shared" si="5"/>
        <v>0</v>
      </c>
      <c r="Q28" s="145">
        <f>SUM(Q11:Q27)</f>
        <v>0</v>
      </c>
      <c r="R28" s="145">
        <f t="shared" si="5"/>
        <v>0</v>
      </c>
      <c r="S28" s="145">
        <f t="shared" si="5"/>
        <v>240</v>
      </c>
      <c r="T28" s="145">
        <f t="shared" si="5"/>
        <v>10</v>
      </c>
      <c r="U28" s="145">
        <f t="shared" si="5"/>
        <v>85</v>
      </c>
      <c r="V28" s="145">
        <f t="shared" si="5"/>
        <v>410</v>
      </c>
      <c r="W28" s="145">
        <f>SUM(W11:W27)</f>
        <v>26</v>
      </c>
      <c r="X28" s="145">
        <f t="shared" si="5"/>
        <v>95</v>
      </c>
      <c r="Y28" s="145">
        <f t="shared" si="5"/>
        <v>395</v>
      </c>
      <c r="Z28" s="145">
        <f t="shared" si="5"/>
        <v>26</v>
      </c>
      <c r="AA28" s="145">
        <f t="shared" si="5"/>
        <v>72</v>
      </c>
      <c r="AB28" s="28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3.5" thickBot="1">
      <c r="A29" s="20"/>
      <c r="B29" s="308"/>
      <c r="C29" s="177" t="s">
        <v>24</v>
      </c>
      <c r="D29" s="176"/>
      <c r="E29" s="145">
        <f>Stacjonarne!E40</f>
        <v>791</v>
      </c>
      <c r="F29" s="145">
        <f>Stacjonarne!F40</f>
        <v>304</v>
      </c>
      <c r="G29" s="145">
        <f>Stacjonarne!G40</f>
        <v>487</v>
      </c>
      <c r="H29" s="145">
        <f>Stacjonarne!H40</f>
        <v>0</v>
      </c>
      <c r="I29" s="145">
        <f>Stacjonarne!I40</f>
        <v>74</v>
      </c>
      <c r="J29" s="145">
        <f>Stacjonarne!J40</f>
        <v>112</v>
      </c>
      <c r="K29" s="145">
        <f>Stacjonarne!K40</f>
        <v>30</v>
      </c>
      <c r="L29" s="145">
        <f>Stacjonarne!L40</f>
        <v>85</v>
      </c>
      <c r="M29" s="145">
        <f>Stacjonarne!M40</f>
        <v>110</v>
      </c>
      <c r="N29" s="145">
        <f>Stacjonarne!N40</f>
        <v>20</v>
      </c>
      <c r="O29" s="145">
        <f>Stacjonarne!O40</f>
        <v>80</v>
      </c>
      <c r="P29" s="145">
        <f>Stacjonarne!P40</f>
        <v>135</v>
      </c>
      <c r="Q29" s="145">
        <f>Stacjonarne!Q40</f>
        <v>30</v>
      </c>
      <c r="R29" s="145">
        <f>Stacjonarne!R40</f>
        <v>65</v>
      </c>
      <c r="S29" s="145">
        <f>Stacjonarne!S40</f>
        <v>100</v>
      </c>
      <c r="T29" s="145">
        <f>Stacjonarne!T40</f>
        <v>20</v>
      </c>
      <c r="U29" s="145">
        <f>Stacjonarne!U40</f>
        <v>0</v>
      </c>
      <c r="V29" s="145">
        <f>Stacjonarne!V40</f>
        <v>15</v>
      </c>
      <c r="W29" s="145">
        <f>Stacjonarne!W40</f>
        <v>4</v>
      </c>
      <c r="X29" s="145">
        <f>Stacjonarne!X40</f>
        <v>0</v>
      </c>
      <c r="Y29" s="145">
        <f>Stacjonarne!Y40</f>
        <v>15</v>
      </c>
      <c r="Z29" s="145">
        <f>Stacjonarne!Z40</f>
        <v>4</v>
      </c>
      <c r="AA29" s="145">
        <f>Stacjonarne!AA40</f>
        <v>108</v>
      </c>
      <c r="AB29" s="30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3.5" thickBot="1">
      <c r="A30" s="20"/>
      <c r="B30" s="308"/>
      <c r="C30" s="179" t="s">
        <v>33</v>
      </c>
      <c r="D30" s="202"/>
      <c r="E30" s="181">
        <f>SUM(E28,E29)</f>
        <v>2256</v>
      </c>
      <c r="F30" s="181">
        <f aca="true" t="shared" si="6" ref="F30:Z30">SUM(F28,F29)</f>
        <v>484</v>
      </c>
      <c r="G30" s="181">
        <f t="shared" si="6"/>
        <v>1772</v>
      </c>
      <c r="H30" s="181">
        <f t="shared" si="6"/>
        <v>0</v>
      </c>
      <c r="I30" s="181">
        <f t="shared" si="6"/>
        <v>74</v>
      </c>
      <c r="J30" s="181">
        <f t="shared" si="6"/>
        <v>112</v>
      </c>
      <c r="K30" s="181">
        <f>SUM(K28,K29)</f>
        <v>30</v>
      </c>
      <c r="L30" s="181">
        <f t="shared" si="6"/>
        <v>85</v>
      </c>
      <c r="M30" s="181">
        <f t="shared" si="6"/>
        <v>350</v>
      </c>
      <c r="N30" s="181">
        <f>SUM(N28,N29)</f>
        <v>30</v>
      </c>
      <c r="O30" s="181">
        <f t="shared" si="6"/>
        <v>80</v>
      </c>
      <c r="P30" s="181">
        <f t="shared" si="6"/>
        <v>135</v>
      </c>
      <c r="Q30" s="181">
        <f>SUM(Q28,Q29)</f>
        <v>30</v>
      </c>
      <c r="R30" s="181">
        <f t="shared" si="6"/>
        <v>65</v>
      </c>
      <c r="S30" s="181">
        <f t="shared" si="6"/>
        <v>340</v>
      </c>
      <c r="T30" s="181">
        <f t="shared" si="6"/>
        <v>30</v>
      </c>
      <c r="U30" s="181">
        <f t="shared" si="6"/>
        <v>85</v>
      </c>
      <c r="V30" s="181">
        <f t="shared" si="6"/>
        <v>425</v>
      </c>
      <c r="W30" s="181">
        <f>SUM(W28,W29)</f>
        <v>30</v>
      </c>
      <c r="X30" s="181">
        <f t="shared" si="6"/>
        <v>95</v>
      </c>
      <c r="Y30" s="181">
        <f t="shared" si="6"/>
        <v>410</v>
      </c>
      <c r="Z30" s="181">
        <f t="shared" si="6"/>
        <v>30</v>
      </c>
      <c r="AA30" s="181">
        <f>SUM(AA28,AA29,)</f>
        <v>180</v>
      </c>
      <c r="AB30" s="306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3.5" thickBot="1">
      <c r="A31" s="20"/>
      <c r="B31" s="308"/>
      <c r="C31" s="142" t="s">
        <v>192</v>
      </c>
      <c r="D31" s="202"/>
      <c r="E31" s="181"/>
      <c r="F31" s="193"/>
      <c r="G31" s="193"/>
      <c r="H31" s="193"/>
      <c r="I31" s="316">
        <f>I32-J27</f>
        <v>186</v>
      </c>
      <c r="J31" s="317"/>
      <c r="K31" s="152"/>
      <c r="L31" s="316">
        <f>L32-M27</f>
        <v>195</v>
      </c>
      <c r="M31" s="317"/>
      <c r="N31" s="194"/>
      <c r="O31" s="316">
        <f>O32-P27</f>
        <v>215</v>
      </c>
      <c r="P31" s="317"/>
      <c r="Q31" s="152"/>
      <c r="R31" s="316">
        <f>R32-S27</f>
        <v>165</v>
      </c>
      <c r="S31" s="317"/>
      <c r="T31" s="194"/>
      <c r="U31" s="316">
        <f>U32-V27</f>
        <v>270</v>
      </c>
      <c r="V31" s="317"/>
      <c r="W31" s="152"/>
      <c r="X31" s="316">
        <f>X32-Y27</f>
        <v>265</v>
      </c>
      <c r="Y31" s="317"/>
      <c r="Z31" s="193"/>
      <c r="AA31" s="195"/>
      <c r="AB31" s="306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3.5" thickBot="1">
      <c r="A32" s="20"/>
      <c r="B32" s="308"/>
      <c r="C32" s="196" t="s">
        <v>26</v>
      </c>
      <c r="D32" s="176"/>
      <c r="E32" s="149"/>
      <c r="F32" s="197"/>
      <c r="G32" s="204"/>
      <c r="H32" s="204"/>
      <c r="I32" s="310">
        <f>SUM(I30:J30)</f>
        <v>186</v>
      </c>
      <c r="J32" s="311"/>
      <c r="K32" s="205"/>
      <c r="L32" s="310">
        <f>SUM(L30:M30)</f>
        <v>435</v>
      </c>
      <c r="M32" s="311"/>
      <c r="N32" s="205"/>
      <c r="O32" s="310">
        <f>SUM(O30:P30)</f>
        <v>215</v>
      </c>
      <c r="P32" s="311"/>
      <c r="Q32" s="205"/>
      <c r="R32" s="312">
        <f>SUM(R30:S30)</f>
        <v>405</v>
      </c>
      <c r="S32" s="311"/>
      <c r="T32" s="205"/>
      <c r="U32" s="310">
        <f>SUM(U30:V30)</f>
        <v>510</v>
      </c>
      <c r="V32" s="311"/>
      <c r="W32" s="205"/>
      <c r="X32" s="312">
        <f>SUM(X30:Y30)</f>
        <v>505</v>
      </c>
      <c r="Y32" s="311"/>
      <c r="Z32" s="204"/>
      <c r="AA32" s="203"/>
      <c r="AB32" s="306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3.5" thickBot="1">
      <c r="A33" s="20"/>
      <c r="B33" s="309"/>
      <c r="C33" s="196" t="s">
        <v>25</v>
      </c>
      <c r="D33" s="176"/>
      <c r="E33" s="158"/>
      <c r="F33" s="158"/>
      <c r="G33" s="199"/>
      <c r="H33" s="199"/>
      <c r="I33" s="303">
        <f>I32+L32</f>
        <v>621</v>
      </c>
      <c r="J33" s="304"/>
      <c r="K33" s="304"/>
      <c r="L33" s="304"/>
      <c r="M33" s="305"/>
      <c r="N33" s="148"/>
      <c r="O33" s="303">
        <f>O32+R32</f>
        <v>620</v>
      </c>
      <c r="P33" s="304"/>
      <c r="Q33" s="304"/>
      <c r="R33" s="304"/>
      <c r="S33" s="305"/>
      <c r="T33" s="148"/>
      <c r="U33" s="303">
        <f>U32+X32</f>
        <v>1015</v>
      </c>
      <c r="V33" s="304"/>
      <c r="W33" s="304"/>
      <c r="X33" s="304"/>
      <c r="Y33" s="305"/>
      <c r="Z33" s="148"/>
      <c r="AA33" s="203"/>
      <c r="AB33" s="28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20"/>
      <c r="B34" s="161"/>
      <c r="C34" s="20" t="s">
        <v>44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6"/>
      <c r="AB34" s="1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20"/>
      <c r="B35" s="20"/>
      <c r="C35" s="20" t="s">
        <v>206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6"/>
      <c r="AB35" s="19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20"/>
      <c r="B36" s="20"/>
      <c r="C36" s="98" t="s">
        <v>45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9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8:42" s="10" customFormat="1" ht="12.75"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28:42" ht="12.75"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8:42" ht="12.75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8:42" ht="12.75"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8:42" ht="12.75"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8:42" ht="12.75"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8:42" ht="12.75"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8:42" ht="12.75"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8:42" ht="12.75"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8:42" ht="12.75"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8:42" ht="12.75"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8:42" ht="12.75"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8:42" ht="12.75"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8:42" ht="12.75"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8:42" ht="12.75"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8:42" ht="12.75"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8:42" ht="12.75"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8:42" ht="12.75"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8:42" ht="12.75"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8:42" ht="12.75"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8:42" ht="12.75"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8:42" ht="12.75"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8:42" ht="12.75"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8:42" ht="12.75"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8:42" ht="12.75"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8:42" ht="12.75"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8:42" ht="12.75"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8:42" ht="12.75"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8:42" ht="12.75"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8:42" ht="12.75"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8:42" ht="12.75"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8:42" ht="12.75"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8:42" ht="12.75"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8:42" ht="12.75"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8:42" ht="12.75"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8:42" ht="12.75"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8:42" ht="12.75"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8:42" ht="12.75"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8:42" ht="12.75"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8:42" ht="12.75"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8:42" ht="12.75"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8:42" ht="12.75"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8:42" ht="12.75"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8:42" ht="12.75"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8:42" ht="12.75"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8:42" ht="12.75"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8:42" ht="12.75"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8:42" ht="12.75"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8:42" ht="12.75"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8:42" ht="12.75"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8:42" ht="12.75"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8:42" ht="12.75"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8:42" ht="12.75"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8:42" ht="12.75"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8:42" ht="12.75"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8:42" ht="12.75"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8:42" ht="12.75"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8:42" ht="12.75"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8:42" ht="12.75"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8:42" ht="12.75"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8:42" ht="12.75"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8:42" ht="12.75"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8:42" ht="12.75"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8:42" ht="12.75"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8:42" ht="12.75"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8:42" ht="12.75"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8:42" ht="12.75"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8:42" ht="12.75"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8:42" ht="12.75"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8:42" ht="12.75"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8:42" ht="12.75"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8:42" ht="12.75"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8:42" ht="12.75"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8:42" ht="12.75"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8:42" ht="12.75"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8:42" ht="12.75"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8:42" ht="12.75"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8:42" ht="12.75"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8:42" ht="12.75"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8:42" ht="12.75"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8:42" ht="12.75"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8:42" ht="12.75"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8:42" ht="12.75"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8:42" ht="12.75"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8:42" ht="12.75"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8:42" ht="12.75"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8:42" ht="12.75"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8:42" ht="12.75"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8:42" ht="12.75"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8:42" ht="12.75"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8:42" ht="12.75"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8:42" ht="12.75"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8:42" ht="12.75"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8:42" ht="12.75"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8:42" ht="12.75"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8:42" ht="12.75"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8:42" ht="12.75"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8:42" ht="12.75"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8:42" ht="12.75"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8:42" ht="12.75"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8:42" ht="12.75"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8:42" ht="12.75"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8:42" ht="12.75"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8:42" ht="12.75"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8:42" ht="12.75"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8:42" ht="12.75"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8:42" ht="12.75"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8:42" ht="12.75"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8:42" ht="12.75"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8:42" ht="12.75"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8:42" ht="12.75"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8:42" ht="12.75"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8:42" ht="12.75"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8:42" ht="12.75"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8:42" ht="12.75"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8:42" ht="12.75"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8:42" ht="12.75"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8:42" ht="12.75"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8:42" ht="12.75"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8:42" ht="12.75"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8:42" ht="12.75"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8:42" ht="12.75"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8:42" ht="12.75"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8:42" ht="12.75"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8:42" ht="12.75"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8:42" ht="12.75"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8:42" ht="12.75"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8:42" ht="12.75"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8:42" ht="12.75"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8:42" ht="12.75"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8:42" ht="12.75"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8:42" ht="12.75"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8:42" ht="12.75"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8:42" ht="12.75"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8:42" ht="12.75"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8:42" ht="12.75"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8:42" ht="12.75"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8:42" ht="12.75"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8:42" ht="12.75"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8:42" ht="12.75"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8:42" ht="12.75"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8:42" ht="12.75"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8:42" ht="12.75"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8:42" ht="12.75"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8:42" ht="12.75"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8:42" ht="12.75"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8:42" ht="12.75"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8:42" ht="12.75"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8:42" ht="12.75"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8:42" ht="12.75"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8:42" ht="12.75"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8:42" ht="12.75"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8:42" ht="12.75"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8:42" ht="12.75"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8:42" ht="12.75"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8:42" ht="12.75"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8:42" ht="12.75"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8:42" ht="12.75"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8:42" ht="12.75"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8:42" ht="12.75"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8:42" ht="12.75"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8:42" ht="12.75"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8:42" ht="12.75"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8:42" ht="12.75"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8:42" ht="12.75"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8:42" ht="12.75"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8:42" ht="12.75"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8:42" ht="12.75"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8:42" ht="12.75"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8:42" ht="12.75"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8:42" ht="12.75"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8:42" ht="12.75"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8:42" ht="12.75"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8:42" ht="12.75"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8:42" ht="12.75"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8:42" ht="12.75"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8:42" ht="12.75"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8:42" ht="12.75"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8:42" ht="12.75"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8:42" ht="12.75"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8:42" ht="12.75"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8:42" ht="12.75"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8:42" ht="12.75"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8:42" ht="12.75"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8:42" ht="12.75"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8:42" ht="12.75"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8:42" ht="12.75"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8:42" ht="12.75"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8:42" ht="12.75"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8:42" ht="12.75"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28:42" ht="12.75"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28:42" ht="12.75"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28:42" ht="12.75"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28:42" ht="12.75"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28:42" ht="12.75"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28:42" ht="12.75"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28:42" ht="12.75"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28:42" ht="12.75"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28:42" ht="12.75"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28:42" ht="12.75"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28:42" ht="12.75"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28:42" ht="12.75"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28:42" ht="12.75"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28:42" ht="12.75"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28:42" ht="12.75"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28:42" ht="12.75"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28:42" ht="12.75"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28:42" ht="12.75"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28:42" ht="12.75"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28:42" ht="12.75"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28:42" ht="12.75"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28:42" ht="12.75"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28:42" ht="12.75"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28:42" ht="12.75"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28:42" ht="12.75"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28:42" ht="12.75"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28:42" ht="12.75"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28:42" ht="12.75"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28:42" ht="12.75"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28:42" ht="12.75"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28:42" ht="12.75"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28:42" ht="12.75"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28:42" ht="12.75"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28:42" ht="12.75"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28:42" ht="12.75"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28:42" ht="12.75"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28:42" ht="12.75"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28:42" ht="12.75"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28:42" ht="12.75"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28:42" ht="12.75"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28:42" ht="12.75"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28:42" ht="12.75"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28:42" ht="12.75"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28:42" ht="12.75"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28:42" ht="12.75"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28:42" ht="12.75"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28:42" ht="12.75"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28:42" ht="12.75"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28:42" ht="12.75"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28:42" ht="12.75"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28:42" ht="12.75"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28:42" ht="12.75"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28:42" ht="12.75"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28:42" ht="12.75"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28:42" ht="12.75"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28:42" ht="12.75"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28:42" ht="12.75"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28:42" ht="12.7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28:42" ht="12.7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28:42" ht="12.7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28:42" ht="12.7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28:42" ht="12.7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28:42" ht="12.7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28:42" ht="12.7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28:42" ht="12.7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28:42" ht="12.7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28:42" ht="12.7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28:42" ht="12.7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28:42" ht="12.7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28:42" ht="12.7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28:42" ht="12.7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28:42" ht="12.7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28:42" ht="12.7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28:42" ht="12.7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28:42" ht="12.7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28:42" ht="12.7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28:42" ht="12.7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28:42" ht="12.7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28:42" ht="12.7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28:42" ht="12.7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28:42" ht="12.7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28:42" ht="12.7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28:42" ht="12.7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28:42" ht="12.7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28:42" ht="12.7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28:42" ht="12.7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28:42" ht="12.7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28:42" ht="12.7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28:42" ht="12.7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28:42" ht="12.7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28:42" ht="12.7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28:42" ht="12.7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28:42" ht="12.7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28:42" ht="12.7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28:42" ht="12.7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28:42" ht="12.7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28:42" ht="12.7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28:42" ht="12.7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28:42" ht="12.7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28:42" ht="12.7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28:42" ht="12.7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28:42" ht="12.7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28:42" ht="12.7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28:42" ht="12.7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28:42" ht="12.7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28:42" ht="12.75"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28:42" ht="12.75"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28:42" ht="12.75"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28:42" ht="12.75"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28:42" ht="12.75"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28:42" ht="12.75"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28:42" ht="12.75"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28:42" ht="12.75"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28:42" ht="12.75"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28:42" ht="12.75"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28:42" ht="12.75"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28:42" ht="12.75"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28:42" ht="12.75"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28:42" ht="12.75"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28:42" ht="12.75"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28:42" ht="12.75"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28:42" ht="12.75"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28:42" ht="12.75"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28:42" ht="12.75"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28:42" ht="12.75"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28:42" ht="12.75"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28:42" ht="12.75"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28:42" ht="12.75"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28:42" ht="12.75"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28:42" ht="12.75"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28:42" ht="12.75"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28:42" ht="12.75"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28:42" ht="12.75"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28:42" ht="12.75"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28:42" ht="12.75"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28:42" ht="12.75"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28:42" ht="12.75"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28:42" ht="12.75"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28:42" ht="12.75"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28:42" ht="12.75"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28:42" ht="12.75"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28:42" ht="12.75"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28:42" ht="12.75"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28:42" ht="12.75"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28:42" ht="12.75"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28:42" ht="12.75"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28:42" ht="12.75"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28:42" ht="12.75"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28:42" ht="12.75"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28:42" ht="12.75"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28:42" ht="12.75"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28:42" ht="12.75"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28:42" ht="12.75"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28:42" ht="12.75"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28:42" ht="12.75"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28:42" ht="12.75"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28:42" ht="12.75"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28:42" ht="12.75"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28:42" ht="12.75"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28:42" ht="12.75"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28:42" ht="12.75"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28:42" ht="12.75"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28:42" ht="12.75"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28:42" ht="12.75"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28:42" ht="12.75"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28:42" ht="12.75"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28:42" ht="12.75"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28:42" ht="12.75"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28:42" ht="12.75"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28:42" ht="12.75"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28:42" ht="12.75"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28:42" ht="12.75"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28:42" ht="12.75"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28:42" ht="12.75"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28:42" ht="12.75"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28:42" ht="12.75"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28:42" ht="12.75"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28:42" ht="12.75"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28:42" ht="12.75"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28:42" ht="12.75"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28:42" ht="12.75"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28:42" ht="12.75"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28:42" ht="12.75"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28:42" ht="12.75"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28:42" ht="12.75"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28:42" ht="12.75"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28:42" ht="12.75"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28:42" ht="12.75"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28:42" ht="12.75"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28:42" ht="12.75"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28:42" ht="12.75"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28:42" ht="12.75"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28:42" ht="12.75"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28:42" ht="12.75"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28:42" ht="12.75"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28:42" ht="12.75"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28:42" ht="12.75"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28:42" ht="12.75"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28:42" ht="12.75"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28:42" ht="12.75"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28:42" ht="12.75"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28:42" ht="12.75"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28:42" ht="12.75"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28:42" ht="12.75"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28:42" ht="12.75"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28:42" ht="12.75"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28:42" ht="12.75"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28:42" ht="12.75"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28:42" ht="12.75"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28:42" ht="12.75"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28:42" ht="12.75"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28:42" ht="12.75"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28:42" ht="12.75"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28:42" ht="12.75"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28:42" ht="12.75"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28:42" ht="12.75"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28:42" ht="12.75"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28:42" ht="12.75"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28:42" ht="12.75"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28:42" ht="12.75"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28:42" ht="12.75"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28:42" ht="12.75"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28:42" ht="12.75"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28:42" ht="12.75"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28:42" ht="12.75"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28:42" ht="12.75"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28:42" ht="12.75"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28:42" ht="12.75"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28:42" ht="12.75"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28:42" ht="12.75"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28:42" ht="12.75"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28:42" ht="12.75"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28:42" ht="12.75"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28:42" ht="12.75"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28:42" ht="12.75"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28:42" ht="12.75"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28:42" ht="12.75"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28:42" ht="12.75"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28:42" ht="12.75"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28:42" ht="12.75"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28:42" ht="12.75"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28:42" ht="12.75"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28:42" ht="12.75"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28:42" ht="12.75"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28:42" ht="12.75"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28:42" ht="12.75"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28:42" ht="12.75"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28:42" ht="12.75"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28:42" ht="12.75"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28:42" ht="12.75"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28:42" ht="12.75"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28:42" ht="12.75"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28:42" ht="12.75"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28:42" ht="12.75"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28:42" ht="12.75"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28:42" ht="12.75"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28:42" ht="12.75"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28:42" ht="12.75"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28:42" ht="12.75"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28:42" ht="12.75"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28:42" ht="12.75"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28:42" ht="12.75"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28:42" ht="12.75"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28:42" ht="12.75"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28:42" ht="12.75"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28:42" ht="12.75"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28:42" ht="12.75"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28:42" ht="12.75"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28:42" ht="12.75"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28:42" ht="12.75"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28:42" ht="12.75"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28:42" ht="12.75"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28:42" ht="12.75"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28:42" ht="12.75"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28:42" ht="12.75"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28:42" ht="12.75"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28:42" ht="12.75"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28:42" ht="12.75"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28:42" ht="12.75"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28:42" ht="12.75"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28:42" ht="12.75"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28:42" ht="12.75"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28:42" ht="12.75"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28:42" ht="12.75"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28:42" ht="12.75"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28:42" ht="12.75"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28:42" ht="12.75"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28:42" ht="12.75"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28:42" ht="12.75"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28:42" ht="12.75"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28:42" ht="12.75"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28:42" ht="12.75"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28:42" ht="12.75"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28:42" ht="12.75"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28:42" ht="12.75"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28:42" ht="12.75"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28:42" ht="12.75"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28:42" ht="12.75"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28:42" ht="12.75"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28:42" ht="12.75"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28:42" ht="12.75"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28:42" ht="12.75"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28:42" ht="12.75"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28:42" ht="12.75"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28:42" ht="12.75"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28:42" ht="12.75"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28:42" ht="12.75"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28:42" ht="12.75"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28:42" ht="12.75"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28:42" ht="12.75"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28:42" ht="12.75"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28:42" ht="12.75"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28:42" ht="12.75"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28:42" ht="12.75"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28:42" ht="12.75"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28:42" ht="12.75"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28:42" ht="12.75"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28:42" ht="12.75"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28:42" ht="12.75"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28:42" ht="12.75"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28:42" ht="12.75"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28:42" ht="12.75"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28:42" ht="12.75"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28:42" ht="12.75"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28:42" ht="12.75"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28:42" ht="12.75"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28:42" ht="12.75"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28:42" ht="12.75"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28:42" ht="12.75"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28:42" ht="12.75"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28:42" ht="12.75"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28:42" ht="12.75"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28:42" ht="12.75"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28:42" ht="12.75"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28:42" ht="12.75"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28:42" ht="12.75"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28:42" ht="12.75"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28:42" ht="12.75"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28:42" ht="12.75"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28:42" ht="12.75"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28:42" ht="12.75"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28:42" ht="12.75"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28:42" ht="12.75"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28:42" ht="12.75"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28:42" ht="12.75"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28:42" ht="12.75"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28:42" ht="12.75"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28:42" ht="12.75"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28:42" ht="12.75"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28:42" ht="12.75"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28:42" ht="12.75"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28:42" ht="12.75"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28:42" ht="12.75"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28:42" ht="12.75"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28:42" ht="12.75"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28:42" ht="12.75"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28:42" ht="12.75"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28:42" ht="12.75"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28:42" ht="12.75"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28:42" ht="12.75"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28:42" ht="12.75"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28:42" ht="12.75"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28:42" ht="12.75"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28:42" ht="12.75"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28:42" ht="12.75"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28:42" ht="12.75"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28:42" ht="12.75"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28:42" ht="12.75"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28:42" ht="12.75"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28:42" ht="12.75"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28:42" ht="12.75"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28:42" ht="12.75"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28:42" ht="12.75"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28:42" ht="12.75"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28:42" ht="12.75"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28:42" ht="12.75"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28:42" ht="12.75"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28:42" ht="12.75"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28:42" ht="12.75"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28:42" ht="12.75"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28:42" ht="12.75"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28:42" ht="12.75"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28:42" ht="12.75"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28:42" ht="12.75"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28:42" ht="12.75"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28:42" ht="12.75"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28:42" ht="12.75"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28:42" ht="12.75"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28:42" ht="12.75"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28:42" ht="12.75"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28:42" ht="12.75"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28:42" ht="12.75"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28:42" ht="12.75"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28:42" ht="12.75"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28:42" ht="12.75"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28:42" ht="12.75"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28:42" ht="12.75"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28:42" ht="12.75"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28:42" ht="12.75"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28:42" ht="12.75"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28:42" ht="12.75"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28:42" ht="12.75"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28:42" ht="12.75"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28:42" ht="12.75"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28:42" ht="12.75"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28:42" ht="12.75"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28:42" ht="12.75"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28:42" ht="12.75"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28:42" ht="12.75"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28:42" ht="12.75"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28:42" ht="12.75"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28:42" ht="12.75"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28:42" ht="12.75"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28:42" ht="12.75"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28:42" ht="12.75"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28:42" ht="12.75"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28:42" ht="12.75"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28:42" ht="12.75"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28:42" ht="12.75"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28:42" ht="12.75"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28:42" ht="12.75"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28:42" ht="12.75"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28:42" ht="12.75"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28:42" ht="12.75"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28:42" ht="12.75"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28:42" ht="12.75"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28:42" ht="12.75"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28:42" ht="12.75"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28:42" ht="12.75"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28:42" ht="12.75"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28:42" ht="12.75"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28:42" ht="12.75"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28:42" ht="12.75"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28:42" ht="12.75"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28:42" ht="12.75"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28:42" ht="12.75"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28:42" ht="12.75"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28:42" ht="12.75"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28:42" ht="12.75"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28:42" ht="12.75"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28:42" ht="12.75"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28:42" ht="12.75"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28:42" ht="12.75"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28:42" ht="12.75"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28:42" ht="12.75"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28:42" ht="12.75"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28:42" ht="12.75"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28:42" ht="12.75"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28:42" ht="12.75"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28:42" ht="12.75"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28:42" ht="12.75"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28:42" ht="12.75"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28:42" ht="12.75"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28:42" ht="12.75"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28:42" ht="12.75"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28:42" ht="12.75"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28:42" ht="12.75"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28:42" ht="12.75"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28:42" ht="12.75"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28:42" ht="12.75"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28:42" ht="12.75"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28:42" ht="12.75"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28:42" ht="12.75"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28:42" ht="12.75"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28:42" ht="12.75"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28:42" ht="12.75"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28:42" ht="12.75"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28:42" ht="12.75"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28:42" ht="12.75"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28:42" ht="12.75"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28:42" ht="12.75"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28:42" ht="12.75"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28:42" ht="12.75"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28:42" ht="12.75"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28:42" ht="12.75"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28:42" ht="12.75"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28:42" ht="12.75"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28:42" ht="12.75"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28:42" ht="12.75"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28:42" ht="12.75"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28:42" ht="12.75"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28:42" ht="12.75"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28:42" ht="12.75"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28:42" ht="12.75"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28:42" ht="12.75"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28:42" ht="12.75"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28:42" ht="12.75"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28:42" ht="12.75"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28:42" ht="12.75"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28:42" ht="12.75"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28:42" ht="12.75"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28:42" ht="12.75"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28:42" ht="12.75"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28:42" ht="12.75"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28:42" ht="12.75"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28:42" ht="12.75"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28:42" ht="12.75"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28:42" ht="12.75"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28:42" ht="12.75"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28:42" ht="12.75"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28:42" ht="12.75"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28:42" ht="12.75"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28:42" ht="12.75"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28:42" ht="12.75"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28:42" ht="12.75"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28:42" ht="12.75"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28:42" ht="12.75"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  <row r="734" spans="28:42" ht="12.75"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</row>
    <row r="735" spans="28:42" ht="12.75"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</row>
    <row r="736" spans="28:42" ht="12.75"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</row>
    <row r="737" spans="28:42" ht="12.75"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</row>
    <row r="738" spans="28:42" ht="12.75"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</row>
    <row r="739" spans="28:42" ht="12.75"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</row>
    <row r="740" spans="28:42" ht="12.75"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</row>
    <row r="741" spans="28:42" ht="12.75"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</row>
    <row r="742" spans="28:42" ht="12.75"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</row>
    <row r="743" spans="28:42" ht="12.75"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</row>
    <row r="744" spans="28:42" ht="12.75"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</row>
    <row r="745" spans="28:42" ht="12.75"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</row>
    <row r="746" spans="28:42" ht="12.75"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</row>
    <row r="747" spans="28:42" ht="12.75"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</row>
    <row r="748" spans="28:42" ht="12.75"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</row>
    <row r="749" spans="28:42" ht="12.75"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</row>
    <row r="750" spans="28:42" ht="12.75"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</row>
    <row r="751" spans="28:42" ht="12.75"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</row>
    <row r="752" spans="28:42" ht="12.75"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</row>
    <row r="753" spans="28:42" ht="12.75"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</row>
    <row r="754" spans="28:42" ht="12.75"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</row>
    <row r="755" spans="28:42" ht="12.75"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</row>
    <row r="756" spans="28:42" ht="12.75"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</row>
    <row r="757" spans="28:42" ht="12.75"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</row>
    <row r="758" spans="28:42" ht="12.75"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</row>
    <row r="759" spans="28:42" ht="12.75"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</row>
    <row r="760" spans="28:42" ht="12.75"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</row>
    <row r="761" spans="28:42" ht="12.75"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</row>
    <row r="762" spans="28:42" ht="12.75"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</row>
    <row r="763" spans="28:42" ht="12.75"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</row>
    <row r="764" spans="28:42" ht="12.75"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</row>
    <row r="765" spans="28:42" ht="12.75"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</row>
    <row r="766" spans="28:42" ht="12.75"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</row>
    <row r="767" spans="28:42" ht="12.75"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</row>
    <row r="768" spans="28:42" ht="12.75"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</row>
    <row r="769" spans="28:42" ht="12.75"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</row>
    <row r="770" spans="28:42" ht="12.75"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</row>
    <row r="771" spans="28:42" ht="12.75"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</row>
    <row r="772" spans="28:42" ht="12.75"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</row>
    <row r="773" spans="28:42" ht="12.75"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</row>
    <row r="774" spans="28:42" ht="12.75"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</row>
    <row r="775" spans="28:42" ht="12.75"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</row>
    <row r="776" spans="28:42" ht="12.75"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</row>
    <row r="777" spans="28:42" ht="12.75"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</row>
    <row r="778" spans="28:42" ht="12.75"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</row>
    <row r="779" spans="28:42" ht="12.75"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</row>
    <row r="780" spans="28:42" ht="12.75"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</row>
    <row r="781" spans="28:42" ht="12.75"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</row>
    <row r="782" spans="28:42" ht="12.75"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</row>
    <row r="783" spans="28:42" ht="12.75"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</row>
    <row r="784" spans="28:42" ht="12.75"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</row>
    <row r="785" spans="28:42" ht="12.75"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</row>
    <row r="786" spans="28:42" ht="12.75"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</row>
    <row r="787" spans="28:42" ht="12.75"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</row>
    <row r="788" spans="28:42" ht="12.75"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</row>
    <row r="789" spans="28:42" ht="12.75"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</row>
    <row r="790" spans="28:42" ht="12.75"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</row>
    <row r="791" spans="28:42" ht="12.75"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</row>
    <row r="792" spans="28:42" ht="12.75"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</row>
    <row r="793" spans="28:42" ht="12.75"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</row>
    <row r="794" spans="28:42" ht="12.75"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</row>
    <row r="795" spans="28:42" ht="12.75"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</row>
    <row r="796" spans="28:42" ht="12.75"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</row>
    <row r="797" spans="28:42" ht="12.75"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</row>
    <row r="798" spans="28:42" ht="12.75"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</row>
    <row r="799" spans="28:42" ht="12.75"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</row>
    <row r="800" spans="28:42" ht="12.75"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</row>
    <row r="801" spans="28:42" ht="12.75"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</row>
    <row r="802" spans="28:42" ht="12.75"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</row>
    <row r="803" spans="28:42" ht="12.75"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</row>
    <row r="804" spans="28:42" ht="12.75"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</row>
    <row r="805" spans="28:42" ht="12.75"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</row>
    <row r="806" spans="28:42" ht="12.75"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</row>
    <row r="807" spans="28:42" ht="12.75"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</row>
    <row r="808" spans="28:42" ht="12.75"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</row>
    <row r="809" spans="28:42" ht="12.75"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</row>
    <row r="810" spans="28:42" ht="12.75"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</row>
    <row r="811" spans="28:42" ht="12.75"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</row>
    <row r="812" spans="28:42" ht="12.75"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</row>
    <row r="813" spans="28:42" ht="12.75"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</row>
    <row r="814" spans="28:42" ht="12.75"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</row>
    <row r="815" spans="28:42" ht="12.75"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</row>
    <row r="816" spans="28:42" ht="12.75"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</row>
    <row r="817" spans="28:42" ht="12.75"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</row>
    <row r="818" spans="28:42" ht="12.75"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</row>
    <row r="819" spans="28:42" ht="12.75"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</row>
    <row r="820" spans="28:42" ht="12.75"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</row>
    <row r="821" spans="28:42" ht="12.75"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</row>
    <row r="822" spans="28:42" ht="12.75"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</row>
    <row r="823" spans="28:42" ht="12.75"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</row>
    <row r="824" spans="28:42" ht="12.75"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</row>
    <row r="825" spans="28:42" ht="12.75"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</row>
    <row r="826" spans="28:42" ht="12.75"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</row>
    <row r="827" spans="28:42" ht="12.75"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</row>
    <row r="828" spans="28:42" ht="12.75"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</row>
    <row r="829" spans="28:42" ht="12.75"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</row>
    <row r="830" spans="28:42" ht="12.75"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</row>
    <row r="831" spans="28:42" ht="12.75"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</row>
    <row r="832" spans="28:42" ht="12.75"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</row>
    <row r="833" spans="28:42" ht="12.75"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</row>
    <row r="834" spans="28:42" ht="12.75"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</row>
    <row r="835" spans="28:42" ht="12.75"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</row>
    <row r="836" spans="28:42" ht="12.75"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</row>
    <row r="837" spans="28:42" ht="12.75"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</row>
    <row r="838" spans="28:42" ht="12.75"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</row>
    <row r="839" spans="28:42" ht="12.75"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</row>
    <row r="840" spans="28:42" ht="12.75"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</row>
    <row r="841" spans="28:42" ht="12.75"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</row>
    <row r="842" spans="28:42" ht="12.75"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</row>
    <row r="843" spans="28:42" ht="12.75"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</row>
    <row r="844" spans="28:42" ht="12.75"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</row>
    <row r="845" spans="28:42" ht="12.75"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</row>
    <row r="846" spans="28:42" ht="12.75"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</row>
    <row r="847" spans="28:42" ht="12.75"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</row>
    <row r="848" spans="28:42" ht="12.75"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</row>
    <row r="849" spans="28:42" ht="12.75"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</row>
    <row r="850" spans="28:42" ht="12.75"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</row>
    <row r="851" spans="28:42" ht="12.75"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</row>
    <row r="852" spans="28:42" ht="12.75"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</row>
    <row r="853" spans="28:42" ht="12.75"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</row>
    <row r="854" spans="28:42" ht="12.75"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</row>
    <row r="855" spans="28:42" ht="12.75"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</row>
    <row r="856" spans="28:42" ht="12.75"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</row>
    <row r="857" spans="28:42" ht="12.75"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</row>
    <row r="858" spans="28:42" ht="12.75"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</row>
    <row r="859" spans="28:42" ht="12.75"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</row>
    <row r="860" spans="28:42" ht="12.75"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</row>
    <row r="861" spans="28:42" ht="12.75"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</row>
    <row r="862" spans="28:42" ht="12.75"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</row>
    <row r="863" spans="28:42" ht="12.75"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</row>
    <row r="864" spans="28:42" ht="12.75"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</row>
    <row r="865" spans="28:42" ht="12.75"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</row>
    <row r="866" spans="28:42" ht="12.75"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</row>
    <row r="867" spans="28:42" ht="12.75"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</row>
    <row r="868" spans="28:42" ht="12.75"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</row>
    <row r="869" spans="28:42" ht="12.75"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</row>
    <row r="870" spans="28:42" ht="12.75"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</row>
    <row r="871" spans="28:42" ht="12.75"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</row>
    <row r="872" spans="28:42" ht="12.75"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</row>
    <row r="873" spans="28:42" ht="12.75"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</row>
    <row r="874" spans="28:42" ht="12.75"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</row>
    <row r="875" spans="28:42" ht="12.75"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</row>
    <row r="876" spans="28:42" ht="12.75"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</row>
    <row r="877" spans="28:42" ht="12.75"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</row>
    <row r="878" spans="28:42" ht="12.75"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</row>
    <row r="879" spans="28:42" ht="12.75"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</row>
    <row r="880" spans="28:42" ht="12.75"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</row>
    <row r="881" spans="28:42" ht="12.75"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</row>
    <row r="882" spans="28:42" ht="12.75"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</row>
    <row r="883" spans="28:42" ht="12.75"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</row>
    <row r="884" spans="28:42" ht="12.75"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</row>
    <row r="885" spans="28:42" ht="12.75"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</row>
    <row r="886" spans="28:42" ht="12.75"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</row>
    <row r="887" spans="28:42" ht="12.75"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</row>
    <row r="888" spans="28:42" ht="12.75"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</row>
    <row r="889" spans="28:42" ht="12.75"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</row>
    <row r="890" spans="28:42" ht="12.75"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</row>
    <row r="891" spans="28:42" ht="12.75"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</row>
    <row r="892" spans="28:42" ht="12.75"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</row>
    <row r="893" spans="28:42" ht="12.75"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</row>
    <row r="894" spans="28:42" ht="12.75"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</row>
    <row r="895" spans="28:42" ht="12.75"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</row>
    <row r="896" spans="28:42" ht="12.75"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</row>
    <row r="897" spans="28:42" ht="12.75"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</row>
    <row r="898" spans="28:42" ht="12.75"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</row>
    <row r="899" spans="28:42" ht="12.75"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</row>
    <row r="900" spans="28:42" ht="12.75"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</row>
    <row r="901" spans="28:42" ht="12.75"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</row>
    <row r="902" spans="28:42" ht="12.75"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</row>
    <row r="903" spans="28:42" ht="12.75"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</row>
    <row r="904" spans="28:42" ht="12.75"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</row>
    <row r="905" spans="28:42" ht="12.75"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</row>
    <row r="906" spans="28:42" ht="12.75"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</row>
    <row r="907" spans="28:42" ht="12.75"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</row>
    <row r="908" spans="28:42" ht="12.75"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</row>
    <row r="909" spans="28:42" ht="12.75"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</row>
    <row r="910" spans="28:42" ht="12.75"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</row>
    <row r="911" spans="28:42" ht="12.75"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</row>
    <row r="912" spans="28:42" ht="12.75"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</row>
    <row r="913" spans="28:42" ht="12.75"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</row>
    <row r="914" spans="28:42" ht="12.75"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</row>
    <row r="915" spans="28:42" ht="12.75"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</row>
    <row r="916" spans="28:42" ht="12.75"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</row>
    <row r="917" spans="28:42" ht="12.75"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</row>
    <row r="918" spans="28:42" ht="12.75"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</row>
    <row r="919" spans="28:42" ht="12.75"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</row>
    <row r="920" spans="28:42" ht="12.75"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</row>
    <row r="921" spans="28:42" ht="12.75"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</row>
    <row r="922" spans="28:42" ht="12.75"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</row>
    <row r="923" spans="28:42" ht="12.75"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</row>
    <row r="924" spans="28:42" ht="12.75"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</row>
    <row r="925" spans="28:42" ht="12.75"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</row>
    <row r="926" spans="28:42" ht="12.75"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</row>
    <row r="927" spans="28:42" ht="12.75"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</row>
    <row r="928" spans="28:42" ht="12.75"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</row>
    <row r="929" spans="28:42" ht="12.75"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</row>
    <row r="930" spans="28:42" ht="12.75"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</row>
    <row r="931" spans="28:42" ht="12.75"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</row>
    <row r="932" spans="28:42" ht="12.75"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</row>
    <row r="933" spans="28:42" ht="12.75"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</row>
    <row r="934" spans="28:42" ht="12.75"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</row>
    <row r="935" spans="28:42" ht="12.75"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</row>
    <row r="936" spans="28:42" ht="12.75"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</row>
    <row r="937" spans="28:42" ht="12.75"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</row>
    <row r="938" spans="28:42" ht="12.75"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</row>
    <row r="939" spans="28:42" ht="12.75"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</row>
    <row r="940" spans="28:42" ht="12.75"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</row>
    <row r="941" spans="28:42" ht="12.75"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</row>
    <row r="942" spans="28:42" ht="12.75"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</row>
    <row r="943" spans="28:42" ht="12.75"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</row>
    <row r="944" spans="28:42" ht="12.75"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</row>
    <row r="945" spans="28:42" ht="12.75"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</row>
    <row r="946" spans="28:42" ht="12.75"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</row>
    <row r="947" spans="28:42" ht="12.75"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</row>
    <row r="948" spans="28:42" ht="12.75"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</row>
    <row r="949" spans="28:42" ht="12.75"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</row>
    <row r="950" spans="28:42" ht="12.75"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</row>
    <row r="951" spans="28:42" ht="12.75"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</row>
    <row r="952" spans="28:42" ht="12.75"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</row>
    <row r="953" spans="28:42" ht="12.75"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</row>
    <row r="954" spans="28:42" ht="12.75"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</row>
    <row r="955" spans="28:42" ht="12.75"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</row>
    <row r="956" spans="28:42" ht="12.75"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</row>
    <row r="957" spans="28:42" ht="12.75"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</row>
    <row r="958" spans="28:42" ht="12.75"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</row>
    <row r="959" spans="28:42" ht="12.75"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</row>
    <row r="960" spans="28:42" ht="12.75"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</row>
    <row r="961" spans="28:42" ht="12.75"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</row>
    <row r="962" spans="28:42" ht="12.75"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</row>
    <row r="963" spans="28:42" ht="12.75"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</row>
    <row r="964" spans="28:42" ht="12.75"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</row>
    <row r="965" spans="28:42" ht="12.75"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</row>
    <row r="966" spans="28:42" ht="12.75"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</row>
    <row r="967" spans="28:42" ht="12.75"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</row>
    <row r="968" spans="28:42" ht="12.75"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</row>
    <row r="969" spans="28:42" ht="12.75"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</row>
    <row r="970" spans="28:42" ht="12.75"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</row>
    <row r="971" spans="28:42" ht="12.75"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</row>
    <row r="972" spans="28:42" ht="12.75"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</row>
    <row r="973" spans="28:42" ht="12.75"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</row>
    <row r="974" spans="28:42" ht="12.75"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</row>
    <row r="975" spans="28:42" ht="12.75"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</row>
    <row r="976" spans="28:42" ht="12.75"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</row>
    <row r="977" spans="28:42" ht="12.75"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</row>
    <row r="978" spans="28:42" ht="12.75"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</row>
    <row r="979" spans="28:42" ht="12.75"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</row>
    <row r="980" spans="28:42" ht="12.75"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</row>
    <row r="981" spans="28:42" ht="12.75"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</row>
    <row r="982" spans="28:42" ht="12.75"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</row>
    <row r="983" spans="28:42" ht="12.75"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</row>
    <row r="984" spans="28:42" ht="12.75"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</row>
    <row r="985" spans="28:42" ht="12.75"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</row>
    <row r="986" spans="28:42" ht="12.75"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</row>
    <row r="987" spans="28:42" ht="12.75"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</row>
    <row r="988" spans="28:42" ht="12.75"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</row>
    <row r="989" spans="28:42" ht="12.75"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</row>
    <row r="990" spans="28:42" ht="12.75"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</row>
    <row r="991" spans="28:42" ht="12.75"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</row>
    <row r="992" spans="28:42" ht="12.75"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</row>
    <row r="993" spans="28:42" ht="12.75"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</row>
    <row r="994" spans="28:42" ht="12.75"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</row>
    <row r="995" spans="28:42" ht="12.75"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</row>
    <row r="996" spans="28:42" ht="12.75"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</row>
    <row r="997" spans="28:42" ht="12.75"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</row>
    <row r="998" spans="28:42" ht="12.75"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</row>
    <row r="999" spans="28:42" ht="12.75"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</row>
    <row r="1000" spans="28:42" ht="12.75"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</row>
    <row r="1001" spans="28:42" ht="12.75"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</row>
    <row r="1002" spans="28:42" ht="12.75"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</row>
    <row r="1003" spans="28:42" ht="12.75"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</row>
    <row r="1004" spans="28:42" ht="12.75"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</row>
    <row r="1005" spans="28:42" ht="12.75"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</row>
    <row r="1006" spans="28:42" ht="12.75"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</row>
    <row r="1007" spans="28:42" ht="12.75"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</row>
    <row r="1008" spans="28:42" ht="12.75"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</row>
    <row r="1009" spans="28:42" ht="12.75"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</row>
    <row r="1010" spans="28:42" ht="12.75"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</row>
    <row r="1011" spans="28:42" ht="12.75"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</row>
    <row r="1012" spans="28:42" ht="12.75"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</row>
    <row r="1013" spans="28:42" ht="12.75"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</row>
    <row r="1014" spans="28:42" ht="12.75"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</row>
    <row r="1015" spans="28:42" ht="12.75"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</row>
    <row r="1016" spans="28:42" ht="12.75"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</row>
    <row r="1017" spans="28:42" ht="12.75"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</row>
    <row r="1018" spans="28:42" ht="12.75"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</row>
    <row r="1019" spans="28:42" ht="12.75"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</row>
    <row r="1020" spans="28:42" ht="12.75"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</row>
    <row r="1021" spans="28:42" ht="12.75"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</row>
    <row r="1022" spans="28:42" ht="12.75"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</row>
    <row r="1023" spans="28:42" ht="12.75"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</row>
    <row r="1024" spans="28:42" ht="12.75"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</row>
    <row r="1025" spans="28:42" ht="12.75"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</row>
    <row r="1026" spans="28:42" ht="12.75"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</row>
    <row r="1027" spans="28:42" ht="12.75"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</row>
    <row r="1028" spans="28:42" ht="12.75"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</row>
    <row r="1029" spans="28:42" ht="12.75"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</row>
    <row r="1030" spans="28:42" ht="12.75"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</row>
    <row r="1031" spans="28:42" ht="12.75"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</row>
    <row r="1032" spans="28:42" ht="12.75"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</row>
    <row r="1033" spans="28:42" ht="12.75"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</row>
    <row r="1034" spans="28:42" ht="12.75"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</row>
    <row r="1035" spans="28:42" ht="12.75"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</row>
    <row r="1036" spans="28:42" ht="12.75"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</row>
    <row r="1037" spans="28:42" ht="12.75"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</row>
    <row r="1038" spans="28:42" ht="12.75"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</row>
    <row r="1039" spans="28:42" ht="12.75"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</row>
    <row r="1040" spans="28:42" ht="12.75"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</row>
    <row r="1041" spans="28:42" ht="12.75"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</row>
    <row r="1042" spans="28:42" ht="12.75"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</row>
    <row r="1043" spans="28:42" ht="12.75"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</row>
    <row r="1044" spans="28:42" ht="12.75"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</row>
    <row r="1045" spans="28:42" ht="12.75"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</row>
    <row r="1046" spans="28:42" ht="12.75"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</row>
    <row r="1047" spans="28:42" ht="12.75"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</row>
    <row r="1048" spans="28:42" ht="12.75"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</row>
    <row r="1049" spans="28:42" ht="12.75"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</row>
    <row r="1050" spans="28:42" ht="12.75"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</row>
    <row r="1051" spans="28:42" ht="12.75"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</row>
    <row r="1052" spans="28:42" ht="12.75"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</row>
    <row r="1053" spans="28:42" ht="12.75"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</row>
    <row r="1054" spans="28:42" ht="12.75"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</row>
    <row r="1055" spans="28:42" ht="12.75"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</row>
    <row r="1056" spans="28:42" ht="12.75"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</row>
    <row r="1057" spans="28:42" ht="12.75"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</row>
    <row r="1058" spans="28:42" ht="12.75"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</row>
    <row r="1059" spans="28:42" ht="12.75"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</row>
    <row r="1060" spans="28:42" ht="12.75"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</row>
    <row r="1061" spans="28:42" ht="12.75"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</row>
    <row r="1062" spans="28:42" ht="12.75"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</row>
    <row r="1063" spans="28:42" ht="12.75"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</row>
    <row r="1064" spans="28:42" ht="12.75"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</row>
    <row r="1065" spans="28:42" ht="12.75"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</row>
    <row r="1066" spans="28:42" ht="12.75"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</row>
    <row r="1067" spans="28:42" ht="12.75"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</row>
    <row r="1068" spans="28:42" ht="12.75"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</row>
    <row r="1069" spans="28:42" ht="12.75"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</row>
    <row r="1070" spans="28:42" ht="12.75"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</row>
    <row r="1071" spans="28:42" ht="12.75"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</row>
    <row r="1072" spans="28:42" ht="12.75"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</row>
    <row r="1073" spans="28:42" ht="12.75"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</row>
    <row r="1074" spans="28:42" ht="12.75"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</row>
    <row r="1075" spans="28:42" ht="12.75"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</row>
    <row r="1076" spans="28:42" ht="12.75"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</row>
    <row r="1077" spans="28:42" ht="12.75"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</row>
    <row r="1078" spans="28:42" ht="12.75"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</row>
    <row r="1079" spans="28:42" ht="12.75"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</row>
    <row r="1080" spans="28:42" ht="12.75"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</row>
    <row r="1081" spans="28:42" ht="12.75"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</row>
    <row r="1082" spans="28:42" ht="12.75"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</row>
    <row r="1083" spans="28:42" ht="12.75"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</row>
    <row r="1084" spans="28:42" ht="12.75"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</row>
    <row r="1085" spans="28:42" ht="12.75"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</row>
    <row r="1086" spans="28:42" ht="12.75"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</row>
    <row r="1087" spans="28:42" ht="12.75"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</row>
    <row r="1088" spans="28:42" ht="12.75"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</row>
    <row r="1089" spans="28:42" ht="12.75"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</row>
    <row r="1090" spans="28:42" ht="12.75"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</row>
    <row r="1091" spans="28:42" ht="12.75"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</row>
    <row r="1092" spans="28:42" ht="12.75"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</row>
    <row r="1093" spans="28:42" ht="12.75"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</row>
    <row r="1094" spans="28:42" ht="12.75"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</row>
    <row r="1095" spans="28:42" ht="12.75"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</row>
    <row r="1096" spans="28:42" ht="12.75"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</row>
    <row r="1097" spans="28:42" ht="12.75"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</row>
    <row r="1098" spans="28:42" ht="12.75"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</row>
    <row r="1099" spans="28:42" ht="12.75"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</row>
    <row r="1100" spans="28:42" ht="12.75"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</row>
    <row r="1101" spans="28:42" ht="12.75"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</row>
    <row r="1102" spans="28:42" ht="12.75"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</row>
    <row r="1103" spans="28:42" ht="12.75"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</row>
    <row r="1104" spans="28:42" ht="12.75"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</row>
    <row r="1105" spans="28:42" ht="12.75"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</row>
    <row r="1106" spans="28:42" ht="12.75"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</row>
    <row r="1107" spans="28:42" ht="12.75"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</row>
    <row r="1108" spans="28:42" ht="12.75"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</row>
    <row r="1109" spans="28:42" ht="12.75"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</row>
    <row r="1110" spans="28:42" ht="12.75"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</row>
    <row r="1111" spans="28:42" ht="12.75"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</row>
    <row r="1112" spans="28:42" ht="12.75"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</row>
    <row r="1113" spans="28:42" ht="12.75"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</row>
    <row r="1114" spans="28:42" ht="12.75"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</row>
    <row r="1115" spans="28:42" ht="12.75"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</row>
    <row r="1116" spans="28:42" ht="12.75"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</row>
    <row r="1117" spans="28:42" ht="12.75"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</row>
    <row r="1118" spans="28:42" ht="12.75"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</row>
    <row r="1119" spans="28:42" ht="12.75"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</row>
    <row r="1120" spans="28:42" ht="12.75"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</row>
    <row r="1121" spans="28:42" ht="12.75"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</row>
    <row r="1122" spans="28:42" ht="12.75"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</row>
    <row r="1123" spans="28:42" ht="12.75"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</row>
    <row r="1124" spans="28:42" ht="12.75"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</row>
    <row r="1125" spans="28:42" ht="12.75"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</row>
    <row r="1126" spans="28:42" ht="12.75"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</row>
    <row r="1127" spans="28:42" ht="12.75"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</row>
    <row r="1128" spans="28:42" ht="12.75"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</row>
    <row r="1129" spans="28:42" ht="12.75"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</row>
    <row r="1130" spans="28:42" ht="12.75"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</row>
    <row r="1131" spans="28:42" ht="12.75"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</row>
    <row r="1132" spans="28:42" ht="12.75"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</row>
    <row r="1133" spans="28:42" ht="12.75"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</row>
    <row r="1134" spans="28:42" ht="12.75"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</row>
    <row r="1135" spans="28:42" ht="12.75"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</row>
    <row r="1136" spans="28:42" ht="12.75"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</row>
    <row r="1137" spans="28:42" ht="12.75"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</row>
    <row r="1138" spans="28:42" ht="12.75"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</row>
    <row r="1139" spans="28:42" ht="12.75"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</row>
    <row r="1140" spans="28:42" ht="12.75"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</row>
    <row r="1141" spans="28:42" ht="12.75"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</row>
    <row r="1142" spans="28:42" ht="12.75"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</row>
    <row r="1143" spans="28:42" ht="12.75"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</row>
    <row r="1144" spans="28:42" ht="12.75"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</row>
    <row r="1145" spans="28:42" ht="12.75"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</row>
    <row r="1146" spans="28:42" ht="12.75"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</row>
    <row r="1147" spans="28:42" ht="12.75"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</row>
    <row r="1148" spans="28:42" ht="12.75"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</row>
    <row r="1149" spans="28:42" ht="12.75"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</row>
    <row r="1150" spans="28:42" ht="12.75"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</row>
    <row r="1151" spans="28:42" ht="12.75"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</row>
    <row r="1152" spans="28:42" ht="12.75"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</row>
    <row r="1153" spans="28:42" ht="12.75"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</row>
    <row r="1154" spans="28:42" ht="12.75"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</row>
    <row r="1155" spans="28:42" ht="12.75"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</row>
    <row r="1156" spans="28:42" ht="12.75"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</row>
    <row r="1157" spans="28:42" ht="12.75"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</row>
    <row r="1158" spans="28:42" ht="12.75"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</row>
    <row r="1159" spans="28:42" ht="12.75"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</row>
    <row r="1160" spans="28:42" ht="12.75"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</row>
    <row r="1161" spans="28:42" ht="12.75"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</row>
    <row r="1162" spans="28:42" ht="12.75"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</row>
    <row r="1163" spans="28:42" ht="12.75"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</row>
    <row r="1164" spans="28:42" ht="12.75"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</row>
    <row r="1165" spans="28:42" ht="12.75"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</row>
    <row r="1166" spans="28:42" ht="12.75"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</row>
    <row r="1167" spans="28:42" ht="12.75"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</row>
    <row r="1168" spans="28:42" ht="12.75"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</row>
    <row r="1169" spans="28:42" ht="12.75"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</row>
    <row r="1170" spans="28:42" ht="12.75"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</row>
    <row r="1171" spans="28:42" ht="12.75"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</row>
    <row r="1172" spans="28:42" ht="12.75"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</row>
    <row r="1173" spans="28:42" ht="12.75"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</row>
    <row r="1174" spans="28:42" ht="12.75"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</row>
    <row r="1175" spans="28:42" ht="12.75"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</row>
    <row r="1176" spans="28:42" ht="12.75"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</row>
    <row r="1177" spans="28:42" ht="12.75"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</row>
    <row r="1178" spans="28:42" ht="12.75"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</row>
    <row r="1179" spans="28:42" ht="12.75"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</row>
    <row r="1180" spans="28:42" ht="12.75"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</row>
    <row r="1181" spans="28:42" ht="12.75"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</row>
    <row r="1182" spans="28:42" ht="12.75"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</row>
    <row r="1183" spans="28:42" ht="12.75"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</row>
    <row r="1184" spans="28:42" ht="12.75"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</row>
    <row r="1185" spans="28:42" ht="12.75"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</row>
    <row r="1186" spans="28:42" ht="12.75"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</row>
    <row r="1187" spans="28:42" ht="12.75"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</row>
    <row r="1188" spans="28:42" ht="12.75"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</row>
    <row r="1189" spans="28:42" ht="12.75"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</row>
    <row r="1190" spans="28:42" ht="12.75"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</row>
    <row r="1191" spans="28:42" ht="12.75"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</row>
    <row r="1192" spans="28:42" ht="12.75"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</row>
    <row r="1193" spans="28:42" ht="12.75"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</row>
    <row r="1194" spans="28:42" ht="12.75"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</row>
    <row r="1195" spans="28:42" ht="12.75"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</row>
    <row r="1196" spans="28:42" ht="12.75"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</row>
    <row r="1197" spans="28:42" ht="12.75"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</row>
    <row r="1198" spans="28:42" ht="12.75"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</row>
    <row r="1199" spans="28:42" ht="12.75"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</row>
    <row r="1200" spans="28:42" ht="12.75"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</row>
    <row r="1201" spans="28:42" ht="12.75"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</row>
    <row r="1202" spans="28:42" ht="12.75"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</row>
    <row r="1203" spans="28:42" ht="12.75"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</row>
    <row r="1204" spans="28:42" ht="12.75"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</row>
    <row r="1205" spans="28:42" ht="12.75"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</row>
    <row r="1206" spans="28:42" ht="12.75"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</row>
    <row r="1207" spans="28:42" ht="12.75"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</row>
    <row r="1208" spans="28:42" ht="12.75"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</row>
    <row r="1209" spans="28:42" ht="12.75"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</row>
    <row r="1210" spans="28:42" ht="12.75"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</row>
    <row r="1211" spans="28:42" ht="12.75"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</row>
    <row r="1212" spans="28:42" ht="12.75"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</row>
    <row r="1213" spans="28:42" ht="12.75"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</row>
    <row r="1214" spans="28:42" ht="12.75"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</row>
    <row r="1215" spans="28:42" ht="12.75"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</row>
    <row r="1216" spans="28:42" ht="12.75"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</row>
    <row r="1217" spans="28:42" ht="12.75"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</row>
    <row r="1218" spans="28:42" ht="12.75"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</row>
    <row r="1219" spans="28:42" ht="12.75"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</row>
    <row r="1220" spans="28:42" ht="12.75"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</row>
    <row r="1221" spans="28:42" ht="12.75"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</row>
    <row r="1222" spans="28:42" ht="12.75"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</row>
    <row r="1223" spans="28:42" ht="12.75"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</row>
    <row r="1224" spans="28:42" ht="12.75"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</row>
    <row r="1225" spans="28:42" ht="12.75"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</row>
    <row r="1226" spans="28:42" ht="12.75"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</row>
    <row r="1227" spans="28:42" ht="12.75"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</row>
    <row r="1228" spans="28:42" ht="12.75"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</row>
    <row r="1229" spans="28:42" ht="12.75"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</row>
    <row r="1230" spans="28:42" ht="12.75"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</row>
    <row r="1231" spans="28:42" ht="12.75"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</row>
    <row r="1232" spans="28:42" ht="12.75"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</row>
    <row r="1233" spans="28:42" ht="12.75"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</row>
    <row r="1234" spans="28:42" ht="12.75"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</row>
    <row r="1235" spans="28:42" ht="12.75"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</row>
    <row r="1236" spans="28:42" ht="12.75"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</row>
    <row r="1237" spans="28:42" ht="12.75"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</row>
    <row r="1238" spans="28:42" ht="12.75"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</row>
    <row r="1239" spans="28:42" ht="12.75"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</row>
    <row r="1240" spans="28:42" ht="12.75"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</row>
    <row r="1241" spans="28:42" ht="12.75"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</row>
    <row r="1242" spans="28:42" ht="12.75"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</row>
    <row r="1243" spans="28:42" ht="12.75"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</row>
    <row r="1244" spans="28:42" ht="12.75"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</row>
    <row r="1245" spans="28:42" ht="12.75"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</row>
    <row r="1246" spans="28:42" ht="12.75"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</row>
    <row r="1247" spans="28:42" ht="12.75"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</row>
    <row r="1248" spans="28:42" ht="12.75"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</row>
    <row r="1249" spans="28:42" ht="12.75"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</row>
    <row r="1250" spans="28:42" ht="12.75"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</row>
    <row r="1251" spans="28:42" ht="12.75"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</row>
    <row r="1252" spans="28:42" ht="12.75"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</row>
    <row r="1253" spans="28:42" ht="12.75"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</row>
    <row r="1254" spans="28:42" ht="12.75"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</row>
    <row r="1255" spans="28:42" ht="12.75"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</row>
    <row r="1256" spans="28:42" ht="12.75"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</row>
    <row r="1257" spans="28:42" ht="12.75"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</row>
    <row r="1258" spans="28:42" ht="12.75"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</row>
    <row r="1259" spans="28:42" ht="12.75"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</row>
    <row r="1260" spans="28:42" ht="12.75"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</row>
    <row r="1261" spans="28:42" ht="12.75"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</row>
    <row r="1262" spans="28:42" ht="12.75"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</row>
    <row r="1263" spans="28:42" ht="12.75"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</row>
    <row r="1264" spans="28:42" ht="12.75"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</row>
    <row r="1265" spans="28:42" ht="12.75"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</row>
    <row r="1266" spans="28:42" ht="12.75"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</row>
    <row r="1267" spans="28:42" ht="12.75"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</row>
    <row r="1268" spans="28:42" ht="12.75"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</row>
    <row r="1269" spans="28:42" ht="12.75"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</row>
    <row r="1270" spans="28:42" ht="12.75"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</row>
    <row r="1271" spans="28:42" ht="12.75"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</row>
    <row r="1272" spans="28:42" ht="12.75"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</row>
    <row r="1273" spans="28:42" ht="12.75"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</row>
    <row r="1274" spans="28:42" ht="12.75"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</row>
    <row r="1275" spans="28:42" ht="12.75"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</row>
    <row r="1276" spans="28:42" ht="12.75"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</row>
    <row r="1277" spans="28:42" ht="12.75"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</row>
    <row r="1278" spans="28:42" ht="12.75"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</row>
    <row r="1279" spans="28:42" ht="12.75"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</row>
    <row r="1280" spans="28:42" ht="12.75"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</row>
    <row r="1281" spans="28:42" ht="12.75"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</row>
    <row r="1282" spans="28:42" ht="12.75"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</row>
    <row r="1283" spans="28:42" ht="12.75"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</row>
    <row r="1284" spans="28:42" ht="12.75"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</row>
    <row r="1285" spans="28:42" ht="12.75"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</row>
    <row r="1286" spans="28:42" ht="12.75"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</row>
    <row r="1287" spans="28:42" ht="12.75"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</row>
    <row r="1288" spans="28:42" ht="12.75"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</row>
    <row r="1289" spans="28:42" ht="12.75"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</row>
    <row r="1290" spans="28:42" ht="12.75"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</row>
    <row r="1291" spans="28:42" ht="12.75"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</row>
    <row r="1292" spans="28:42" ht="12.75"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</row>
    <row r="1293" spans="28:42" ht="12.75"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</row>
    <row r="1294" spans="28:42" ht="12.75"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</row>
    <row r="1295" spans="28:42" ht="12.75"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</row>
    <row r="1296" spans="28:42" ht="12.75"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</row>
    <row r="1297" spans="28:42" ht="12.75"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</row>
    <row r="1298" spans="28:42" ht="12.75"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</row>
    <row r="1299" spans="28:42" ht="12.75"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</row>
    <row r="1300" spans="28:42" ht="12.75"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</row>
    <row r="1301" spans="28:42" ht="12.75"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</row>
    <row r="1302" spans="28:42" ht="12.75"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</row>
    <row r="1303" spans="28:42" ht="12.75"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</row>
    <row r="1304" spans="28:42" ht="12.75"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</row>
    <row r="1305" spans="28:42" ht="12.75"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</row>
    <row r="1306" spans="28:42" ht="12.75"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</row>
    <row r="1307" spans="28:42" ht="12.75"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</row>
    <row r="1308" spans="28:42" ht="12.75"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</row>
    <row r="1309" spans="28:42" ht="12.75"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</row>
    <row r="1310" spans="28:42" ht="12.75"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</row>
    <row r="1311" spans="28:42" ht="12.75"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</row>
    <row r="1312" spans="28:42" ht="12.75"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</row>
    <row r="1313" spans="28:42" ht="12.75"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</row>
    <row r="1314" spans="28:42" ht="12.75"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</row>
    <row r="1315" spans="28:42" ht="12.75"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</row>
    <row r="1316" spans="28:42" ht="12.75"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</row>
    <row r="1317" spans="28:42" ht="12.75"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</row>
    <row r="1318" spans="28:42" ht="12.75"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</row>
    <row r="1319" spans="28:42" ht="12.75"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</row>
    <row r="1320" spans="28:42" ht="12.75"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</row>
    <row r="1321" spans="28:42" ht="12.75"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</row>
    <row r="1322" spans="28:42" ht="12.75"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</row>
    <row r="1323" spans="28:42" ht="12.75"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</row>
    <row r="1324" spans="28:42" ht="12.75"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</row>
    <row r="1325" spans="28:42" ht="12.75"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</row>
    <row r="1326" spans="28:42" ht="12.75"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</row>
    <row r="1327" spans="28:42" ht="12.75"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</row>
    <row r="1328" spans="28:42" ht="12.75"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</row>
    <row r="1329" spans="28:42" ht="12.75"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</row>
    <row r="1330" spans="28:42" ht="12.75"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</row>
    <row r="1331" spans="28:42" ht="12.75"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</row>
    <row r="1332" spans="28:42" ht="12.75"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</row>
    <row r="1333" spans="28:42" ht="12.75"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</row>
    <row r="1334" spans="28:42" ht="12.75"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</row>
    <row r="1335" spans="28:42" ht="12.75"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</row>
    <row r="1336" spans="28:42" ht="12.75"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</row>
    <row r="1337" spans="28:42" ht="12.75"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</row>
    <row r="1338" spans="28:42" ht="12.75"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</row>
    <row r="1339" spans="28:42" ht="12.75"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</row>
    <row r="1340" spans="28:42" ht="12.75"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</row>
    <row r="1341" spans="28:42" ht="12.75"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</row>
    <row r="1342" spans="28:42" ht="12.75"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</row>
    <row r="1343" spans="28:42" ht="12.75"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</row>
    <row r="1344" spans="28:42" ht="12.75"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</row>
    <row r="1345" spans="28:42" ht="12.75"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</row>
    <row r="1346" spans="28:42" ht="12.75"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</row>
    <row r="1347" spans="28:42" ht="12.75"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</row>
    <row r="1348" spans="28:42" ht="12.75"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</row>
    <row r="1349" spans="28:42" ht="12.75"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</row>
    <row r="1350" spans="28:42" ht="12.75"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</row>
    <row r="1351" spans="28:42" ht="12.75"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</row>
    <row r="1352" spans="28:42" ht="12.75"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</row>
    <row r="1353" spans="28:42" ht="12.75"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</row>
    <row r="1354" spans="28:42" ht="12.75"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</row>
    <row r="1355" spans="28:42" ht="12.75"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</row>
    <row r="1356" spans="28:42" ht="12.75"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</row>
    <row r="1357" spans="28:42" ht="12.75"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</row>
    <row r="1358" spans="28:42" ht="12.75"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</row>
    <row r="1359" spans="28:42" ht="12.75"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</row>
    <row r="1360" spans="28:42" ht="12.75"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</row>
    <row r="1361" spans="28:42" ht="12.75"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</row>
    <row r="1362" spans="28:42" ht="12.75"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</row>
    <row r="1363" spans="28:42" ht="12.75"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</row>
    <row r="1364" spans="28:42" ht="12.75"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</row>
    <row r="1365" spans="28:42" ht="12.75"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</row>
    <row r="1366" spans="28:42" ht="12.75"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</row>
    <row r="1367" spans="28:42" ht="12.75"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</row>
    <row r="1368" spans="28:42" ht="12.75"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</row>
    <row r="1369" spans="28:42" ht="12.75"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</row>
    <row r="1370" spans="28:42" ht="12.75"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</row>
    <row r="1371" spans="28:42" ht="12.75"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</row>
    <row r="1372" spans="28:42" ht="12.75"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</row>
    <row r="1373" spans="28:42" ht="12.75"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</row>
    <row r="1374" spans="28:42" ht="12.75"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</row>
    <row r="1375" spans="28:42" ht="12.75"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</row>
    <row r="1376" spans="28:42" ht="12.75"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</row>
    <row r="1377" spans="28:42" ht="12.75"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</row>
    <row r="1378" spans="28:42" ht="12.75"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</row>
    <row r="1379" spans="28:42" ht="12.75"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</row>
    <row r="1380" spans="28:42" ht="12.75"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</row>
    <row r="1381" spans="28:42" ht="12.75"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</row>
    <row r="1382" spans="28:42" ht="12.75"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</row>
    <row r="1383" spans="28:42" ht="12.75"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</row>
    <row r="1384" spans="28:42" ht="12.75"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</row>
    <row r="1385" spans="28:42" ht="12.75"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</row>
    <row r="1386" spans="28:42" ht="12.75"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</row>
    <row r="1387" spans="28:42" ht="12.75"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</row>
    <row r="1388" spans="28:42" ht="12.75"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</row>
    <row r="1389" spans="28:42" ht="12.75"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</row>
    <row r="1390" spans="28:42" ht="12.75"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</row>
    <row r="1391" spans="28:42" ht="12.75"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</row>
    <row r="1392" spans="28:42" ht="12.75"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</row>
    <row r="1393" spans="28:42" ht="12.75"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</row>
    <row r="1394" spans="28:42" ht="12.75"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</row>
    <row r="1395" spans="28:42" ht="12.75"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</row>
    <row r="1396" spans="28:42" ht="12.75"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</row>
    <row r="1397" spans="28:42" ht="12.75"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</row>
    <row r="1398" spans="28:42" ht="12.75"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</row>
    <row r="1399" spans="28:42" ht="12.75"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</row>
    <row r="1400" spans="28:42" ht="12.75"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</row>
    <row r="1401" spans="28:42" ht="12.75"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</row>
    <row r="1402" spans="28:42" ht="12.75"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</row>
    <row r="1403" spans="28:42" ht="12.75"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</row>
    <row r="1404" spans="28:42" ht="12.75"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</row>
    <row r="1405" spans="28:42" ht="12.75"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</row>
    <row r="1406" spans="28:42" ht="12.75"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</row>
    <row r="1407" spans="28:42" ht="12.75"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</row>
    <row r="1408" spans="28:42" ht="12.75"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</row>
    <row r="1409" spans="28:42" ht="12.75"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</row>
    <row r="1410" spans="28:42" ht="12.75"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</row>
    <row r="1411" spans="28:42" ht="12.75"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</row>
    <row r="1412" spans="28:42" ht="12.75"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</row>
    <row r="1413" spans="28:42" ht="12.75"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</row>
    <row r="1414" spans="28:42" ht="12.75"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</row>
    <row r="1415" spans="28:42" ht="12.75"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</row>
    <row r="1416" spans="28:42" ht="12.75"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</row>
    <row r="1417" spans="28:42" ht="12.75"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</row>
    <row r="1418" spans="28:42" ht="12.75"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</row>
    <row r="1419" spans="28:42" ht="12.75"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</row>
    <row r="1420" spans="28:42" ht="12.75"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</row>
    <row r="1421" spans="28:42" ht="12.75"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</row>
    <row r="1422" spans="28:42" ht="12.75"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</row>
    <row r="1423" spans="28:42" ht="12.75"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</row>
    <row r="1424" spans="28:42" ht="12.75"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</row>
    <row r="1425" spans="28:42" ht="12.75"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</row>
    <row r="1426" spans="28:42" ht="12.75"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</row>
    <row r="1427" spans="28:42" ht="12.75"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</row>
    <row r="1428" spans="28:42" ht="12.75"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</row>
    <row r="1429" spans="28:42" ht="12.75"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</row>
    <row r="1430" spans="28:42" ht="12.75"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</row>
    <row r="1431" spans="28:42" ht="12.75"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</row>
    <row r="1432" spans="28:42" ht="12.75"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</row>
    <row r="1433" spans="28:42" ht="12.75"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</row>
    <row r="1434" spans="28:42" ht="12.75"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</row>
    <row r="1435" spans="28:42" ht="12.75"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</row>
    <row r="1436" spans="28:42" ht="12.75"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</row>
    <row r="1437" spans="28:42" ht="12.75"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</row>
    <row r="1438" spans="28:42" ht="12.75"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</row>
    <row r="1439" spans="28:42" ht="12.75"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</row>
    <row r="1440" spans="28:42" ht="12.75"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</row>
    <row r="1441" spans="28:42" ht="12.75"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</row>
    <row r="1442" spans="28:42" ht="12.75"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</row>
    <row r="1443" spans="28:42" ht="12.75"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</row>
    <row r="1444" spans="28:42" ht="12.75"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</row>
    <row r="1445" spans="28:42" ht="12.75"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</row>
    <row r="1446" spans="28:42" ht="12.75"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</row>
    <row r="1447" spans="28:42" ht="12.75"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</row>
    <row r="1448" spans="28:42" ht="12.75"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</row>
    <row r="1449" spans="28:42" ht="12.75"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</row>
    <row r="1450" spans="28:42" ht="12.75"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</row>
    <row r="1451" spans="28:42" ht="12.75"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</row>
    <row r="1452" spans="28:42" ht="12.75"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</row>
    <row r="1453" spans="28:42" ht="12.75"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</row>
    <row r="1454" spans="28:42" ht="12.75"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</row>
    <row r="1455" spans="28:42" ht="12.75"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</row>
    <row r="1456" spans="28:42" ht="12.75"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</row>
    <row r="1457" spans="28:42" ht="12.75"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</row>
    <row r="1458" spans="28:42" ht="12.75"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</row>
    <row r="1459" spans="28:42" ht="12.75"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</row>
    <row r="1460" spans="28:42" ht="12.75"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</row>
    <row r="1461" spans="28:42" ht="12.75"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</row>
    <row r="1462" spans="28:42" ht="12.75"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</row>
    <row r="1463" spans="28:42" ht="12.75"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</row>
    <row r="1464" spans="28:42" ht="12.75"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</row>
    <row r="1465" spans="28:42" ht="12.75"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</row>
    <row r="1466" spans="28:42" ht="12.75"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</row>
    <row r="1467" spans="28:42" ht="12.75"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</row>
    <row r="1468" spans="28:42" ht="12.75"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</row>
    <row r="1469" spans="28:42" ht="12.75"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</row>
    <row r="1470" spans="28:42" ht="12.75"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</row>
    <row r="1471" spans="28:42" ht="12.75"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</row>
    <row r="1472" spans="28:42" ht="12.75"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</row>
    <row r="1473" spans="28:42" ht="12.75"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</row>
    <row r="1474" spans="28:42" ht="12.75"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</row>
    <row r="1475" spans="28:42" ht="12.75"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</row>
    <row r="1476" spans="28:42" ht="12.75"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</row>
    <row r="1477" spans="28:42" ht="12.75"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</row>
    <row r="1478" spans="28:42" ht="12.75"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</row>
    <row r="1479" spans="28:42" ht="12.75"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</row>
    <row r="1480" spans="28:42" ht="12.75"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</row>
    <row r="1481" spans="28:42" ht="12.75"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</row>
    <row r="1482" spans="28:42" ht="12.75"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</row>
    <row r="1483" spans="28:42" ht="12.75"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</row>
    <row r="1484" spans="28:42" ht="12.75"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</row>
    <row r="1485" spans="28:42" ht="12.75"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</row>
    <row r="1486" spans="28:42" ht="12.75"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</row>
    <row r="1487" spans="28:42" ht="12.75"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</row>
    <row r="1488" spans="28:42" ht="12.75"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</row>
    <row r="1489" spans="28:42" ht="12.75"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</row>
    <row r="1490" spans="28:42" ht="12.75"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</row>
    <row r="1491" spans="28:42" ht="12.75"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</row>
    <row r="1492" spans="28:42" ht="12.75"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</row>
    <row r="1493" spans="28:42" ht="12.75"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</row>
    <row r="1494" spans="28:42" ht="12.75"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</row>
    <row r="1495" spans="28:42" ht="12.75"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</row>
    <row r="1496" spans="28:42" ht="12.75"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</row>
    <row r="1497" spans="28:42" ht="12.75"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</row>
    <row r="1498" spans="28:42" ht="12.75"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</row>
    <row r="1499" spans="28:42" ht="12.75"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</row>
    <row r="1500" spans="28:42" ht="12.75"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</row>
    <row r="1501" spans="28:42" ht="12.75"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</row>
    <row r="1502" spans="28:42" ht="12.75"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</row>
    <row r="1503" spans="28:42" ht="12.75"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</row>
    <row r="1504" spans="28:42" ht="12.75"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</row>
    <row r="1505" spans="28:42" ht="12.75"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</row>
    <row r="1506" spans="28:42" ht="12.75"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</row>
    <row r="1507" spans="28:42" ht="12.75"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</row>
    <row r="1508" spans="28:42" ht="12.75"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</row>
    <row r="1509" spans="28:42" ht="12.75"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</row>
    <row r="1510" spans="28:42" ht="12.75"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</row>
    <row r="1511" spans="28:42" ht="12.75"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</row>
    <row r="1512" spans="28:42" ht="12.75"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</row>
    <row r="1513" spans="28:42" ht="12.75"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</row>
    <row r="1514" spans="28:42" ht="12.75"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</row>
    <row r="1515" spans="28:42" ht="12.75"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</row>
    <row r="1516" spans="28:42" ht="12.75"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</row>
    <row r="1517" spans="28:42" ht="12.75"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</row>
    <row r="1518" spans="28:42" ht="12.75"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</row>
    <row r="1519" spans="28:42" ht="12.75"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</row>
    <row r="1520" spans="28:42" ht="12.75"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</row>
    <row r="1521" spans="28:42" ht="12.75"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</row>
    <row r="1522" spans="28:42" ht="12.75"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</row>
    <row r="1523" spans="28:42" ht="12.75"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</row>
    <row r="1524" spans="28:42" ht="12.75"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</row>
    <row r="1525" spans="28:42" ht="12.75"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</row>
    <row r="1526" spans="28:42" ht="12.75"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</row>
    <row r="1527" spans="28:42" ht="12.75"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</row>
    <row r="1528" spans="28:42" ht="12.75"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</row>
    <row r="1529" spans="28:42" ht="12.75"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</row>
    <row r="1530" spans="28:42" ht="12.75"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</row>
    <row r="1531" spans="28:42" ht="12.75"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</row>
    <row r="1532" spans="28:42" ht="12.75"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</row>
    <row r="1533" spans="28:42" ht="12.75"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</row>
    <row r="1534" spans="28:42" ht="12.75"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</row>
    <row r="1535" spans="28:42" ht="12.75"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</row>
    <row r="1536" spans="28:42" ht="12.75"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</row>
    <row r="1537" spans="28:42" ht="12.75"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</row>
    <row r="1538" spans="28:42" ht="12.75"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</row>
    <row r="1539" spans="28:42" ht="12.75"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</row>
    <row r="1540" spans="28:42" ht="12.75"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</row>
    <row r="1541" spans="28:42" ht="12.75"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</row>
    <row r="1542" spans="28:42" ht="12.75"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</row>
    <row r="1543" spans="28:42" ht="12.75"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</row>
    <row r="1544" spans="28:42" ht="12.75"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</row>
    <row r="1545" spans="28:42" ht="12.75"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</row>
    <row r="1546" spans="28:42" ht="12.75"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</row>
    <row r="1547" spans="28:42" ht="12.75"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</row>
    <row r="1548" spans="28:42" ht="12.75"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</row>
    <row r="1549" spans="28:42" ht="12.75"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</row>
    <row r="1550" spans="28:42" ht="12.75"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</row>
    <row r="1551" spans="28:42" ht="12.75"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</row>
    <row r="1552" spans="28:42" ht="12.75"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</row>
    <row r="1553" spans="28:42" ht="12.75"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</row>
    <row r="1554" spans="28:42" ht="12.75"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</row>
    <row r="1555" spans="28:42" ht="12.75"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</row>
    <row r="1556" spans="28:42" ht="12.75"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</row>
    <row r="1557" spans="28:42" ht="12.75"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</row>
    <row r="1558" spans="28:42" ht="12.75"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</row>
    <row r="1559" spans="28:42" ht="12.75"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</row>
    <row r="1560" spans="28:42" ht="12.75"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</row>
    <row r="1561" spans="28:42" ht="12.75"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</row>
    <row r="1562" spans="28:42" ht="12.75"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</row>
    <row r="1563" spans="28:42" ht="12.75"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</row>
    <row r="1564" spans="28:42" ht="12.75"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</row>
    <row r="1565" spans="28:42" ht="12.75"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</row>
    <row r="1566" spans="28:42" ht="12.75"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</row>
    <row r="1567" spans="28:42" ht="12.75"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</row>
    <row r="1568" spans="28:42" ht="12.75"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</row>
    <row r="1569" spans="28:42" ht="12.75"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</row>
    <row r="1570" spans="28:42" ht="12.75"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</row>
    <row r="1571" spans="28:42" ht="12.75"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</row>
  </sheetData>
  <sheetProtection/>
  <mergeCells count="44">
    <mergeCell ref="U31:V31"/>
    <mergeCell ref="X31:Y31"/>
    <mergeCell ref="AB5:AB8"/>
    <mergeCell ref="I5:Z5"/>
    <mergeCell ref="I6:N6"/>
    <mergeCell ref="O6:T6"/>
    <mergeCell ref="U6:Z6"/>
    <mergeCell ref="AA5:AA8"/>
    <mergeCell ref="Z7:Z8"/>
    <mergeCell ref="K7:K8"/>
    <mergeCell ref="R32:S32"/>
    <mergeCell ref="D6:D8"/>
    <mergeCell ref="O7:P7"/>
    <mergeCell ref="I31:J31"/>
    <mergeCell ref="L31:M31"/>
    <mergeCell ref="O31:P31"/>
    <mergeCell ref="R31:S31"/>
    <mergeCell ref="Q7:Q8"/>
    <mergeCell ref="B5:B8"/>
    <mergeCell ref="C5:C8"/>
    <mergeCell ref="D5:H5"/>
    <mergeCell ref="X7:Y7"/>
    <mergeCell ref="R7:S7"/>
    <mergeCell ref="N7:N8"/>
    <mergeCell ref="T7:T8"/>
    <mergeCell ref="W7:W8"/>
    <mergeCell ref="C3:G3"/>
    <mergeCell ref="U7:V7"/>
    <mergeCell ref="E6:E8"/>
    <mergeCell ref="F6:F8"/>
    <mergeCell ref="G6:G8"/>
    <mergeCell ref="H6:H8"/>
    <mergeCell ref="L7:M7"/>
    <mergeCell ref="I7:J7"/>
    <mergeCell ref="U33:Y33"/>
    <mergeCell ref="O33:S33"/>
    <mergeCell ref="I33:M33"/>
    <mergeCell ref="AB28:AB33"/>
    <mergeCell ref="B28:B33"/>
    <mergeCell ref="I32:J32"/>
    <mergeCell ref="L32:M32"/>
    <mergeCell ref="U32:V32"/>
    <mergeCell ref="X32:Y32"/>
    <mergeCell ref="O32:P32"/>
  </mergeCells>
  <printOptions/>
  <pageMargins left="0.3937007874015748" right="0.4724409448818898" top="0.31496062992125984" bottom="0.5118110236220472" header="0.35433070866141736" footer="0.5118110236220472"/>
  <pageSetup orientation="landscape" paperSize="9" scale="50" r:id="rId1"/>
  <headerFooter alignWithMargins="0">
    <oddHeader>&amp;RZałącznik 1.2
do Programu studiów
(Uchwała Senatu  8/2021
zał. 9)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69"/>
  <sheetViews>
    <sheetView view="pageBreakPreview" zoomScale="75" zoomScaleNormal="75" zoomScaleSheetLayoutView="75" zoomScalePageLayoutView="0" workbookViewId="0" topLeftCell="B16">
      <selection activeCell="B33" sqref="B33"/>
    </sheetView>
  </sheetViews>
  <sheetFormatPr defaultColWidth="9.00390625" defaultRowHeight="12.75"/>
  <cols>
    <col min="1" max="1" width="5.375" style="5" customWidth="1"/>
    <col min="2" max="2" width="58.125" style="5" customWidth="1"/>
    <col min="3" max="3" width="7.625" style="3" customWidth="1"/>
    <col min="4" max="4" width="7.00390625" style="3" customWidth="1"/>
    <col min="5" max="5" width="8.00390625" style="3" customWidth="1"/>
    <col min="6" max="6" width="9.25390625" style="3" customWidth="1"/>
    <col min="7" max="7" width="8.625" style="3" customWidth="1"/>
    <col min="8" max="13" width="6.75390625" style="3" customWidth="1"/>
    <col min="14" max="25" width="7.75390625" style="3" customWidth="1"/>
    <col min="26" max="26" width="7.375" style="3" customWidth="1"/>
    <col min="27" max="27" width="11.125" style="5" customWidth="1"/>
    <col min="28" max="28" width="5.875" style="5" hidden="1" customWidth="1"/>
    <col min="29" max="16384" width="9.125" style="5" customWidth="1"/>
  </cols>
  <sheetData>
    <row r="1" spans="1:8" ht="23.25">
      <c r="A1" s="1" t="s">
        <v>28</v>
      </c>
      <c r="B1" s="2"/>
      <c r="H1" s="4" t="s">
        <v>51</v>
      </c>
    </row>
    <row r="2" spans="7:16" ht="12.75"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5">
      <c r="B3" s="319" t="s">
        <v>66</v>
      </c>
      <c r="C3" s="319"/>
      <c r="D3" s="319"/>
      <c r="E3" s="319"/>
      <c r="F3" s="319"/>
      <c r="G3" s="6"/>
      <c r="H3" s="6"/>
      <c r="I3" s="6"/>
      <c r="J3" s="6"/>
      <c r="K3" s="6"/>
      <c r="L3" s="6"/>
      <c r="M3" s="6"/>
      <c r="N3" s="6"/>
      <c r="O3" s="6"/>
      <c r="P3" s="6"/>
    </row>
    <row r="4" spans="18:19" ht="13.5" thickBot="1">
      <c r="R4" s="7"/>
      <c r="S4" s="7"/>
    </row>
    <row r="5" spans="1:27" ht="13.5" thickBot="1">
      <c r="A5" s="292" t="s">
        <v>0</v>
      </c>
      <c r="B5" s="295" t="s">
        <v>1</v>
      </c>
      <c r="C5" s="286" t="s">
        <v>2</v>
      </c>
      <c r="D5" s="287"/>
      <c r="E5" s="287"/>
      <c r="F5" s="287"/>
      <c r="G5" s="288"/>
      <c r="H5" s="300" t="s">
        <v>3</v>
      </c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2"/>
      <c r="Z5" s="297" t="s">
        <v>4</v>
      </c>
      <c r="AA5" s="320" t="s">
        <v>41</v>
      </c>
    </row>
    <row r="6" spans="1:27" ht="13.5" thickBot="1">
      <c r="A6" s="293"/>
      <c r="B6" s="295"/>
      <c r="C6" s="296" t="s">
        <v>5</v>
      </c>
      <c r="D6" s="296" t="s">
        <v>6</v>
      </c>
      <c r="E6" s="296" t="s">
        <v>7</v>
      </c>
      <c r="F6" s="289" t="s">
        <v>35</v>
      </c>
      <c r="G6" s="289" t="s">
        <v>43</v>
      </c>
      <c r="H6" s="286" t="s">
        <v>8</v>
      </c>
      <c r="I6" s="287"/>
      <c r="J6" s="287"/>
      <c r="K6" s="287"/>
      <c r="L6" s="287"/>
      <c r="M6" s="288"/>
      <c r="N6" s="286" t="s">
        <v>9</v>
      </c>
      <c r="O6" s="287"/>
      <c r="P6" s="287"/>
      <c r="Q6" s="287"/>
      <c r="R6" s="287"/>
      <c r="S6" s="288"/>
      <c r="T6" s="286" t="s">
        <v>10</v>
      </c>
      <c r="U6" s="287"/>
      <c r="V6" s="287"/>
      <c r="W6" s="287"/>
      <c r="X6" s="287"/>
      <c r="Y6" s="288"/>
      <c r="Z6" s="298"/>
      <c r="AA6" s="321"/>
    </row>
    <row r="7" spans="1:27" ht="13.5" thickBot="1">
      <c r="A7" s="293"/>
      <c r="B7" s="295"/>
      <c r="C7" s="296"/>
      <c r="D7" s="296"/>
      <c r="E7" s="296"/>
      <c r="F7" s="290"/>
      <c r="G7" s="290"/>
      <c r="H7" s="282" t="s">
        <v>11</v>
      </c>
      <c r="I7" s="282"/>
      <c r="J7" s="283" t="s">
        <v>40</v>
      </c>
      <c r="K7" s="282" t="s">
        <v>12</v>
      </c>
      <c r="L7" s="282"/>
      <c r="M7" s="283" t="s">
        <v>40</v>
      </c>
      <c r="N7" s="282" t="s">
        <v>13</v>
      </c>
      <c r="O7" s="282"/>
      <c r="P7" s="283" t="s">
        <v>40</v>
      </c>
      <c r="Q7" s="282" t="s">
        <v>14</v>
      </c>
      <c r="R7" s="282"/>
      <c r="S7" s="283" t="s">
        <v>40</v>
      </c>
      <c r="T7" s="282" t="s">
        <v>15</v>
      </c>
      <c r="U7" s="282"/>
      <c r="V7" s="283" t="s">
        <v>40</v>
      </c>
      <c r="W7" s="282" t="s">
        <v>16</v>
      </c>
      <c r="X7" s="282"/>
      <c r="Y7" s="283" t="s">
        <v>40</v>
      </c>
      <c r="Z7" s="298"/>
      <c r="AA7" s="321"/>
    </row>
    <row r="8" spans="1:27" ht="13.5" thickBot="1">
      <c r="A8" s="294"/>
      <c r="B8" s="295"/>
      <c r="C8" s="296"/>
      <c r="D8" s="296"/>
      <c r="E8" s="296"/>
      <c r="F8" s="291"/>
      <c r="G8" s="291"/>
      <c r="H8" s="135" t="s">
        <v>17</v>
      </c>
      <c r="I8" s="135" t="s">
        <v>18</v>
      </c>
      <c r="J8" s="284"/>
      <c r="K8" s="135" t="s">
        <v>19</v>
      </c>
      <c r="L8" s="135" t="s">
        <v>18</v>
      </c>
      <c r="M8" s="284"/>
      <c r="N8" s="135" t="s">
        <v>17</v>
      </c>
      <c r="O8" s="135" t="s">
        <v>18</v>
      </c>
      <c r="P8" s="284"/>
      <c r="Q8" s="135" t="s">
        <v>17</v>
      </c>
      <c r="R8" s="135" t="s">
        <v>18</v>
      </c>
      <c r="S8" s="284"/>
      <c r="T8" s="135" t="s">
        <v>17</v>
      </c>
      <c r="U8" s="135" t="s">
        <v>18</v>
      </c>
      <c r="V8" s="284"/>
      <c r="W8" s="135" t="s">
        <v>17</v>
      </c>
      <c r="X8" s="135" t="s">
        <v>18</v>
      </c>
      <c r="Y8" s="284"/>
      <c r="Z8" s="299"/>
      <c r="AA8" s="322"/>
    </row>
    <row r="9" spans="1:27" ht="13.5" thickBot="1">
      <c r="A9" s="136">
        <v>1</v>
      </c>
      <c r="B9" s="137">
        <v>2</v>
      </c>
      <c r="C9" s="136">
        <v>3</v>
      </c>
      <c r="D9" s="136">
        <v>4</v>
      </c>
      <c r="E9" s="136">
        <v>5</v>
      </c>
      <c r="F9" s="136">
        <v>6</v>
      </c>
      <c r="G9" s="136">
        <v>7</v>
      </c>
      <c r="H9" s="277">
        <v>8</v>
      </c>
      <c r="I9" s="277">
        <v>9</v>
      </c>
      <c r="J9" s="277">
        <v>10</v>
      </c>
      <c r="K9" s="277">
        <v>11</v>
      </c>
      <c r="L9" s="277">
        <v>12</v>
      </c>
      <c r="M9" s="277">
        <v>13</v>
      </c>
      <c r="N9" s="277">
        <v>14</v>
      </c>
      <c r="O9" s="277">
        <v>15</v>
      </c>
      <c r="P9" s="277">
        <v>16</v>
      </c>
      <c r="Q9" s="277">
        <v>17</v>
      </c>
      <c r="R9" s="277">
        <v>18</v>
      </c>
      <c r="S9" s="277">
        <v>19</v>
      </c>
      <c r="T9" s="277">
        <v>20</v>
      </c>
      <c r="U9" s="277">
        <v>21</v>
      </c>
      <c r="V9" s="277">
        <v>22</v>
      </c>
      <c r="W9" s="277">
        <v>23</v>
      </c>
      <c r="X9" s="277">
        <v>24</v>
      </c>
      <c r="Y9" s="277">
        <v>25</v>
      </c>
      <c r="Z9" s="277">
        <v>26</v>
      </c>
      <c r="AA9" s="277">
        <v>27</v>
      </c>
    </row>
    <row r="10" spans="1:41" s="18" customFormat="1" ht="12.75">
      <c r="A10" s="38"/>
      <c r="B10" s="39" t="s">
        <v>37</v>
      </c>
      <c r="C10" s="43"/>
      <c r="D10" s="44"/>
      <c r="E10" s="43"/>
      <c r="F10" s="44"/>
      <c r="G10" s="43"/>
      <c r="H10" s="26"/>
      <c r="I10" s="27"/>
      <c r="J10" s="27"/>
      <c r="K10" s="27"/>
      <c r="L10" s="27"/>
      <c r="M10" s="28"/>
      <c r="N10" s="26"/>
      <c r="O10" s="27"/>
      <c r="P10" s="27"/>
      <c r="Q10" s="27"/>
      <c r="R10" s="27"/>
      <c r="S10" s="28"/>
      <c r="T10" s="26"/>
      <c r="U10" s="27"/>
      <c r="V10" s="27"/>
      <c r="W10" s="27"/>
      <c r="X10" s="29"/>
      <c r="Y10" s="40"/>
      <c r="Z10" s="47"/>
      <c r="AA10" s="32"/>
      <c r="AB10" s="19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54" customFormat="1" ht="19.5" customHeight="1">
      <c r="A11" s="35">
        <v>1</v>
      </c>
      <c r="B11" s="138" t="s">
        <v>54</v>
      </c>
      <c r="C11" s="24" t="s">
        <v>32</v>
      </c>
      <c r="D11" s="102">
        <f>E11+F11+G11</f>
        <v>30</v>
      </c>
      <c r="E11" s="101">
        <f>H11+K11+N11+Q11+T11+W11</f>
        <v>30</v>
      </c>
      <c r="F11" s="102">
        <f>I11+L11+O11+R11+U11+X11</f>
        <v>0</v>
      </c>
      <c r="G11" s="35"/>
      <c r="H11" s="57"/>
      <c r="I11" s="58"/>
      <c r="J11" s="58"/>
      <c r="K11" s="58"/>
      <c r="L11" s="58"/>
      <c r="M11" s="61"/>
      <c r="N11" s="57"/>
      <c r="O11" s="58"/>
      <c r="P11" s="58"/>
      <c r="Q11" s="58"/>
      <c r="R11" s="58"/>
      <c r="S11" s="61"/>
      <c r="T11" s="57">
        <v>30</v>
      </c>
      <c r="U11" s="58"/>
      <c r="V11" s="58">
        <v>2</v>
      </c>
      <c r="W11" s="58"/>
      <c r="X11" s="58"/>
      <c r="Y11" s="59"/>
      <c r="Z11" s="105">
        <f aca="true" t="shared" si="0" ref="Z11:Z16">Y11+S11+M11+V11</f>
        <v>2</v>
      </c>
      <c r="AA11" s="70" t="s">
        <v>117</v>
      </c>
      <c r="AB11" s="52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41" s="54" customFormat="1" ht="19.5" customHeight="1">
      <c r="A12" s="35">
        <v>2</v>
      </c>
      <c r="B12" s="139" t="s">
        <v>58</v>
      </c>
      <c r="C12" s="101" t="s">
        <v>32</v>
      </c>
      <c r="D12" s="102">
        <f aca="true" t="shared" si="1" ref="D12:D23">E12+F12+G12</f>
        <v>30</v>
      </c>
      <c r="E12" s="101">
        <f aca="true" t="shared" si="2" ref="E12:E25">H12+K12+N12+Q12+T12+W12</f>
        <v>30</v>
      </c>
      <c r="F12" s="102">
        <f aca="true" t="shared" si="3" ref="F12:F25">I12+L12+O12+R12+U12+X12</f>
        <v>0</v>
      </c>
      <c r="G12" s="35"/>
      <c r="H12" s="57"/>
      <c r="I12" s="58"/>
      <c r="J12" s="58"/>
      <c r="K12" s="58"/>
      <c r="L12" s="58"/>
      <c r="M12" s="61"/>
      <c r="N12" s="57"/>
      <c r="O12" s="58"/>
      <c r="P12" s="58"/>
      <c r="Q12" s="58"/>
      <c r="R12" s="58"/>
      <c r="S12" s="61"/>
      <c r="T12" s="57">
        <v>30</v>
      </c>
      <c r="U12" s="58"/>
      <c r="V12" s="58">
        <v>2</v>
      </c>
      <c r="W12" s="58"/>
      <c r="X12" s="58"/>
      <c r="Y12" s="59"/>
      <c r="Z12" s="105">
        <f t="shared" si="0"/>
        <v>2</v>
      </c>
      <c r="AA12" s="70" t="s">
        <v>103</v>
      </c>
      <c r="AB12" s="52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s="54" customFormat="1" ht="19.5" customHeight="1">
      <c r="A13" s="35">
        <v>3</v>
      </c>
      <c r="B13" s="139" t="s">
        <v>67</v>
      </c>
      <c r="C13" s="101" t="s">
        <v>20</v>
      </c>
      <c r="D13" s="102">
        <f t="shared" si="1"/>
        <v>40</v>
      </c>
      <c r="E13" s="101">
        <f t="shared" si="2"/>
        <v>15</v>
      </c>
      <c r="F13" s="102">
        <f t="shared" si="3"/>
        <v>25</v>
      </c>
      <c r="G13" s="35"/>
      <c r="H13" s="57"/>
      <c r="I13" s="58"/>
      <c r="J13" s="58"/>
      <c r="K13" s="58"/>
      <c r="L13" s="58"/>
      <c r="M13" s="61"/>
      <c r="N13" s="57"/>
      <c r="O13" s="58"/>
      <c r="P13" s="58"/>
      <c r="Q13" s="58"/>
      <c r="R13" s="58"/>
      <c r="S13" s="61"/>
      <c r="T13" s="57">
        <v>15</v>
      </c>
      <c r="U13" s="237">
        <v>25</v>
      </c>
      <c r="V13" s="58">
        <v>3</v>
      </c>
      <c r="W13" s="58"/>
      <c r="X13" s="58"/>
      <c r="Y13" s="59"/>
      <c r="Z13" s="105">
        <f t="shared" si="0"/>
        <v>3</v>
      </c>
      <c r="AA13" s="70" t="s">
        <v>104</v>
      </c>
      <c r="AB13" s="52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54" customFormat="1" ht="19.5" customHeight="1">
      <c r="A14" s="35">
        <v>4</v>
      </c>
      <c r="B14" s="139" t="s">
        <v>68</v>
      </c>
      <c r="C14" s="101" t="s">
        <v>20</v>
      </c>
      <c r="D14" s="102">
        <f t="shared" si="1"/>
        <v>40</v>
      </c>
      <c r="E14" s="101">
        <f t="shared" si="2"/>
        <v>15</v>
      </c>
      <c r="F14" s="102">
        <f t="shared" si="3"/>
        <v>25</v>
      </c>
      <c r="G14" s="35"/>
      <c r="H14" s="57"/>
      <c r="I14" s="58"/>
      <c r="J14" s="58"/>
      <c r="K14" s="58"/>
      <c r="L14" s="58"/>
      <c r="M14" s="61"/>
      <c r="N14" s="57"/>
      <c r="O14" s="58"/>
      <c r="P14" s="58"/>
      <c r="Q14" s="58"/>
      <c r="R14" s="58"/>
      <c r="S14" s="61"/>
      <c r="T14" s="57">
        <v>15</v>
      </c>
      <c r="U14" s="237">
        <v>25</v>
      </c>
      <c r="V14" s="58">
        <v>2</v>
      </c>
      <c r="W14" s="58"/>
      <c r="X14" s="58"/>
      <c r="Y14" s="59"/>
      <c r="Z14" s="105">
        <f t="shared" si="0"/>
        <v>2</v>
      </c>
      <c r="AA14" s="70" t="s">
        <v>105</v>
      </c>
      <c r="AB14" s="52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1:41" s="54" customFormat="1" ht="19.5" customHeight="1">
      <c r="A15" s="35">
        <v>5</v>
      </c>
      <c r="B15" s="139" t="s">
        <v>120</v>
      </c>
      <c r="C15" s="101" t="s">
        <v>20</v>
      </c>
      <c r="D15" s="102">
        <f t="shared" si="1"/>
        <v>50</v>
      </c>
      <c r="E15" s="101">
        <f t="shared" si="2"/>
        <v>20</v>
      </c>
      <c r="F15" s="102">
        <f t="shared" si="3"/>
        <v>30</v>
      </c>
      <c r="G15" s="35"/>
      <c r="H15" s="57"/>
      <c r="I15" s="58"/>
      <c r="J15" s="58"/>
      <c r="K15" s="58"/>
      <c r="L15" s="58"/>
      <c r="M15" s="61"/>
      <c r="N15" s="57"/>
      <c r="O15" s="58"/>
      <c r="P15" s="58"/>
      <c r="Q15" s="58"/>
      <c r="R15" s="58"/>
      <c r="S15" s="61"/>
      <c r="T15" s="57">
        <v>20</v>
      </c>
      <c r="U15" s="58">
        <v>30</v>
      </c>
      <c r="V15" s="58">
        <v>5</v>
      </c>
      <c r="W15" s="58"/>
      <c r="X15" s="58"/>
      <c r="Y15" s="59"/>
      <c r="Z15" s="105">
        <f t="shared" si="0"/>
        <v>5</v>
      </c>
      <c r="AA15" s="70" t="s">
        <v>106</v>
      </c>
      <c r="AB15" s="52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s="54" customFormat="1" ht="19.5" customHeight="1">
      <c r="A16" s="35">
        <v>6</v>
      </c>
      <c r="B16" s="139" t="s">
        <v>77</v>
      </c>
      <c r="C16" s="101" t="s">
        <v>32</v>
      </c>
      <c r="D16" s="102">
        <f t="shared" si="1"/>
        <v>35</v>
      </c>
      <c r="E16" s="101">
        <f t="shared" si="2"/>
        <v>15</v>
      </c>
      <c r="F16" s="102">
        <f t="shared" si="3"/>
        <v>20</v>
      </c>
      <c r="G16" s="35"/>
      <c r="H16" s="57"/>
      <c r="I16" s="58"/>
      <c r="J16" s="58"/>
      <c r="K16" s="58"/>
      <c r="L16" s="58"/>
      <c r="M16" s="61"/>
      <c r="N16" s="57"/>
      <c r="O16" s="58"/>
      <c r="P16" s="58"/>
      <c r="Q16" s="58"/>
      <c r="R16" s="58"/>
      <c r="S16" s="61"/>
      <c r="T16" s="57">
        <v>15</v>
      </c>
      <c r="U16" s="58">
        <v>20</v>
      </c>
      <c r="V16" s="58">
        <v>2</v>
      </c>
      <c r="W16" s="58"/>
      <c r="X16" s="58"/>
      <c r="Y16" s="59"/>
      <c r="Z16" s="105">
        <f t="shared" si="0"/>
        <v>2</v>
      </c>
      <c r="AA16" s="70" t="s">
        <v>107</v>
      </c>
      <c r="AB16" s="52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s="54" customFormat="1" ht="19.5" customHeight="1">
      <c r="A17" s="35">
        <v>7</v>
      </c>
      <c r="B17" s="139" t="s">
        <v>70</v>
      </c>
      <c r="C17" s="101" t="s">
        <v>20</v>
      </c>
      <c r="D17" s="102">
        <f t="shared" si="1"/>
        <v>45</v>
      </c>
      <c r="E17" s="101">
        <f t="shared" si="2"/>
        <v>15</v>
      </c>
      <c r="F17" s="102">
        <f t="shared" si="3"/>
        <v>30</v>
      </c>
      <c r="G17" s="35"/>
      <c r="H17" s="57"/>
      <c r="I17" s="58"/>
      <c r="J17" s="58"/>
      <c r="K17" s="58"/>
      <c r="L17" s="58"/>
      <c r="M17" s="61"/>
      <c r="N17" s="57"/>
      <c r="O17" s="58"/>
      <c r="P17" s="58"/>
      <c r="Q17" s="58"/>
      <c r="R17" s="58"/>
      <c r="S17" s="61"/>
      <c r="T17" s="57"/>
      <c r="U17" s="58"/>
      <c r="V17" s="58"/>
      <c r="W17" s="58">
        <v>15</v>
      </c>
      <c r="X17" s="237">
        <v>30</v>
      </c>
      <c r="Y17" s="59">
        <v>3</v>
      </c>
      <c r="Z17" s="105">
        <f aca="true" t="shared" si="4" ref="Z17:Z23">Y17+S17+M17</f>
        <v>3</v>
      </c>
      <c r="AA17" s="70" t="s">
        <v>108</v>
      </c>
      <c r="AB17" s="52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s="54" customFormat="1" ht="19.5" customHeight="1">
      <c r="A18" s="35">
        <v>8</v>
      </c>
      <c r="B18" s="139" t="s">
        <v>69</v>
      </c>
      <c r="C18" s="101" t="s">
        <v>32</v>
      </c>
      <c r="D18" s="102">
        <f t="shared" si="1"/>
        <v>25</v>
      </c>
      <c r="E18" s="101">
        <f t="shared" si="2"/>
        <v>0</v>
      </c>
      <c r="F18" s="102">
        <f t="shared" si="3"/>
        <v>25</v>
      </c>
      <c r="G18" s="35"/>
      <c r="H18" s="57"/>
      <c r="I18" s="58"/>
      <c r="J18" s="58"/>
      <c r="K18" s="58"/>
      <c r="L18" s="58"/>
      <c r="M18" s="61"/>
      <c r="N18" s="57"/>
      <c r="O18" s="58"/>
      <c r="P18" s="58"/>
      <c r="Q18" s="58"/>
      <c r="R18" s="58"/>
      <c r="S18" s="61"/>
      <c r="T18" s="57"/>
      <c r="U18" s="58"/>
      <c r="V18" s="58"/>
      <c r="W18" s="58"/>
      <c r="X18" s="237">
        <v>25</v>
      </c>
      <c r="Y18" s="59">
        <v>1</v>
      </c>
      <c r="Z18" s="105">
        <f t="shared" si="4"/>
        <v>1</v>
      </c>
      <c r="AA18" s="70" t="s">
        <v>109</v>
      </c>
      <c r="AB18" s="52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s="54" customFormat="1" ht="19.5" customHeight="1">
      <c r="A19" s="35">
        <v>9</v>
      </c>
      <c r="B19" s="139" t="s">
        <v>71</v>
      </c>
      <c r="C19" s="101" t="s">
        <v>32</v>
      </c>
      <c r="D19" s="102">
        <f t="shared" si="1"/>
        <v>40</v>
      </c>
      <c r="E19" s="101">
        <f t="shared" si="2"/>
        <v>0</v>
      </c>
      <c r="F19" s="102">
        <f t="shared" si="3"/>
        <v>40</v>
      </c>
      <c r="G19" s="35"/>
      <c r="H19" s="57"/>
      <c r="I19" s="58"/>
      <c r="J19" s="58"/>
      <c r="K19" s="58"/>
      <c r="L19" s="58"/>
      <c r="M19" s="61"/>
      <c r="N19" s="57"/>
      <c r="O19" s="58"/>
      <c r="P19" s="58"/>
      <c r="Q19" s="58"/>
      <c r="R19" s="58"/>
      <c r="S19" s="61"/>
      <c r="T19" s="57"/>
      <c r="U19" s="58"/>
      <c r="V19" s="58"/>
      <c r="W19" s="58"/>
      <c r="X19" s="58">
        <v>40</v>
      </c>
      <c r="Y19" s="59">
        <v>3</v>
      </c>
      <c r="Z19" s="105">
        <f t="shared" si="4"/>
        <v>3</v>
      </c>
      <c r="AA19" s="70" t="s">
        <v>110</v>
      </c>
      <c r="AB19" s="52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54" customFormat="1" ht="19.5" customHeight="1">
      <c r="A20" s="35">
        <v>10</v>
      </c>
      <c r="B20" s="140" t="s">
        <v>121</v>
      </c>
      <c r="C20" s="101" t="s">
        <v>20</v>
      </c>
      <c r="D20" s="102">
        <f t="shared" si="1"/>
        <v>50</v>
      </c>
      <c r="E20" s="101">
        <f t="shared" si="2"/>
        <v>0</v>
      </c>
      <c r="F20" s="102">
        <f t="shared" si="3"/>
        <v>50</v>
      </c>
      <c r="G20" s="35"/>
      <c r="H20" s="57"/>
      <c r="I20" s="58"/>
      <c r="J20" s="58"/>
      <c r="K20" s="58"/>
      <c r="L20" s="58"/>
      <c r="M20" s="61"/>
      <c r="N20" s="57"/>
      <c r="O20" s="58"/>
      <c r="P20" s="58"/>
      <c r="Q20" s="58"/>
      <c r="R20" s="58"/>
      <c r="S20" s="61"/>
      <c r="T20" s="57"/>
      <c r="U20" s="58"/>
      <c r="V20" s="58"/>
      <c r="W20" s="58"/>
      <c r="X20" s="237">
        <v>50</v>
      </c>
      <c r="Y20" s="59">
        <v>3</v>
      </c>
      <c r="Z20" s="105">
        <f t="shared" si="4"/>
        <v>3</v>
      </c>
      <c r="AA20" s="70" t="s">
        <v>111</v>
      </c>
      <c r="AB20" s="52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s="54" customFormat="1" ht="19.5" customHeight="1">
      <c r="A21" s="35">
        <v>11</v>
      </c>
      <c r="B21" s="140" t="s">
        <v>72</v>
      </c>
      <c r="C21" s="101" t="s">
        <v>32</v>
      </c>
      <c r="D21" s="102">
        <f t="shared" si="1"/>
        <v>20</v>
      </c>
      <c r="E21" s="101">
        <f t="shared" si="2"/>
        <v>20</v>
      </c>
      <c r="F21" s="102">
        <f t="shared" si="3"/>
        <v>0</v>
      </c>
      <c r="G21" s="35"/>
      <c r="H21" s="57"/>
      <c r="I21" s="58"/>
      <c r="J21" s="58"/>
      <c r="K21" s="58"/>
      <c r="L21" s="58"/>
      <c r="M21" s="61"/>
      <c r="N21" s="57"/>
      <c r="O21" s="58"/>
      <c r="P21" s="58"/>
      <c r="Q21" s="58"/>
      <c r="R21" s="58"/>
      <c r="S21" s="61"/>
      <c r="T21" s="57"/>
      <c r="U21" s="58"/>
      <c r="V21" s="58"/>
      <c r="W21" s="58">
        <v>20</v>
      </c>
      <c r="X21" s="58"/>
      <c r="Y21" s="59">
        <v>1</v>
      </c>
      <c r="Z21" s="105">
        <f t="shared" si="4"/>
        <v>1</v>
      </c>
      <c r="AA21" s="70" t="s">
        <v>112</v>
      </c>
      <c r="AB21" s="52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1:41" s="54" customFormat="1" ht="19.5" customHeight="1">
      <c r="A22" s="35">
        <v>12</v>
      </c>
      <c r="B22" s="140" t="s">
        <v>73</v>
      </c>
      <c r="C22" s="101" t="s">
        <v>32</v>
      </c>
      <c r="D22" s="102">
        <f t="shared" si="1"/>
        <v>45</v>
      </c>
      <c r="E22" s="101">
        <f t="shared" si="2"/>
        <v>15</v>
      </c>
      <c r="F22" s="102">
        <f t="shared" si="3"/>
        <v>30</v>
      </c>
      <c r="G22" s="35"/>
      <c r="H22" s="57"/>
      <c r="I22" s="58"/>
      <c r="J22" s="58"/>
      <c r="K22" s="58"/>
      <c r="L22" s="58"/>
      <c r="M22" s="61"/>
      <c r="N22" s="57"/>
      <c r="O22" s="58"/>
      <c r="P22" s="58"/>
      <c r="Q22" s="58"/>
      <c r="R22" s="58"/>
      <c r="S22" s="61"/>
      <c r="T22" s="57"/>
      <c r="U22" s="58"/>
      <c r="V22" s="58"/>
      <c r="W22" s="58">
        <v>15</v>
      </c>
      <c r="X22" s="58">
        <v>30</v>
      </c>
      <c r="Y22" s="59">
        <v>3</v>
      </c>
      <c r="Z22" s="105">
        <f t="shared" si="4"/>
        <v>3</v>
      </c>
      <c r="AA22" s="70" t="s">
        <v>113</v>
      </c>
      <c r="AB22" s="52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s="54" customFormat="1" ht="19.5" customHeight="1">
      <c r="A23" s="35">
        <v>13</v>
      </c>
      <c r="B23" s="140" t="s">
        <v>74</v>
      </c>
      <c r="C23" s="101" t="s">
        <v>20</v>
      </c>
      <c r="D23" s="102">
        <f t="shared" si="1"/>
        <v>50</v>
      </c>
      <c r="E23" s="101">
        <f t="shared" si="2"/>
        <v>0</v>
      </c>
      <c r="F23" s="102">
        <f t="shared" si="3"/>
        <v>50</v>
      </c>
      <c r="G23" s="35"/>
      <c r="H23" s="57"/>
      <c r="I23" s="58"/>
      <c r="J23" s="58"/>
      <c r="K23" s="58"/>
      <c r="L23" s="58"/>
      <c r="M23" s="61"/>
      <c r="N23" s="57"/>
      <c r="O23" s="58"/>
      <c r="P23" s="58"/>
      <c r="Q23" s="58"/>
      <c r="R23" s="58"/>
      <c r="S23" s="61"/>
      <c r="T23" s="57"/>
      <c r="U23" s="58"/>
      <c r="V23" s="58"/>
      <c r="W23" s="58"/>
      <c r="X23" s="237">
        <v>50</v>
      </c>
      <c r="Y23" s="59">
        <v>3</v>
      </c>
      <c r="Z23" s="105">
        <f t="shared" si="4"/>
        <v>3</v>
      </c>
      <c r="AA23" s="70" t="s">
        <v>114</v>
      </c>
      <c r="AB23" s="52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s="18" customFormat="1" ht="12.75">
      <c r="A24" s="35"/>
      <c r="B24" s="41" t="s">
        <v>29</v>
      </c>
      <c r="C24" s="33"/>
      <c r="D24" s="45"/>
      <c r="E24" s="101"/>
      <c r="F24" s="102"/>
      <c r="G24" s="46"/>
      <c r="H24" s="21"/>
      <c r="I24" s="22"/>
      <c r="J24" s="22"/>
      <c r="K24" s="22"/>
      <c r="L24" s="22"/>
      <c r="M24" s="23"/>
      <c r="N24" s="21"/>
      <c r="O24" s="22"/>
      <c r="P24" s="22"/>
      <c r="Q24" s="22"/>
      <c r="R24" s="36"/>
      <c r="S24" s="37"/>
      <c r="T24" s="21"/>
      <c r="U24" s="22"/>
      <c r="V24" s="22"/>
      <c r="W24" s="22"/>
      <c r="X24" s="22"/>
      <c r="Y24" s="84"/>
      <c r="Z24" s="83"/>
      <c r="AA24" s="34"/>
      <c r="AB24" s="19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s="54" customFormat="1" ht="19.5" customHeight="1" thickBot="1">
      <c r="A25" s="42">
        <v>14</v>
      </c>
      <c r="B25" s="68" t="s">
        <v>50</v>
      </c>
      <c r="C25" s="42" t="s">
        <v>32</v>
      </c>
      <c r="D25" s="94">
        <f>E25+F25+G25</f>
        <v>960</v>
      </c>
      <c r="E25" s="101">
        <f t="shared" si="2"/>
        <v>0</v>
      </c>
      <c r="F25" s="102">
        <f t="shared" si="3"/>
        <v>960</v>
      </c>
      <c r="G25" s="42"/>
      <c r="H25" s="235"/>
      <c r="I25" s="236"/>
      <c r="J25" s="236"/>
      <c r="K25" s="236"/>
      <c r="L25" s="231">
        <v>240</v>
      </c>
      <c r="M25" s="141">
        <v>10</v>
      </c>
      <c r="N25" s="230"/>
      <c r="O25" s="231"/>
      <c r="P25" s="231"/>
      <c r="Q25" s="231"/>
      <c r="R25" s="231">
        <v>240</v>
      </c>
      <c r="S25" s="141">
        <v>10</v>
      </c>
      <c r="T25" s="230"/>
      <c r="U25" s="231">
        <v>240</v>
      </c>
      <c r="V25" s="231">
        <v>10</v>
      </c>
      <c r="W25" s="231"/>
      <c r="X25" s="231">
        <v>240</v>
      </c>
      <c r="Y25" s="141">
        <v>9</v>
      </c>
      <c r="Z25" s="97">
        <f>Y25+S25+M25+V25</f>
        <v>39</v>
      </c>
      <c r="AA25" s="69" t="s">
        <v>118</v>
      </c>
      <c r="AB25" s="52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1:41" ht="13.5" thickBot="1">
      <c r="A26" s="307"/>
      <c r="B26" s="142" t="s">
        <v>23</v>
      </c>
      <c r="C26" s="143"/>
      <c r="D26" s="143">
        <f>SUM(D11:D25)</f>
        <v>1460</v>
      </c>
      <c r="E26" s="143">
        <f>SUM(E11:E25)</f>
        <v>175</v>
      </c>
      <c r="F26" s="143">
        <f>SUM(F11:F25)</f>
        <v>1285</v>
      </c>
      <c r="G26" s="143">
        <f>SUM(G11:G23)</f>
        <v>0</v>
      </c>
      <c r="H26" s="143">
        <f aca="true" t="shared" si="5" ref="H26:Q26">SUM(H11:H25)</f>
        <v>0</v>
      </c>
      <c r="I26" s="143">
        <f t="shared" si="5"/>
        <v>0</v>
      </c>
      <c r="J26" s="143">
        <f>SUM(J11:J25)</f>
        <v>0</v>
      </c>
      <c r="K26" s="143">
        <f t="shared" si="5"/>
        <v>0</v>
      </c>
      <c r="L26" s="143">
        <f t="shared" si="5"/>
        <v>240</v>
      </c>
      <c r="M26" s="143">
        <f t="shared" si="5"/>
        <v>10</v>
      </c>
      <c r="N26" s="143">
        <f t="shared" si="5"/>
        <v>0</v>
      </c>
      <c r="O26" s="143">
        <f t="shared" si="5"/>
        <v>0</v>
      </c>
      <c r="P26" s="143">
        <f>SUM(P11:P25)</f>
        <v>0</v>
      </c>
      <c r="Q26" s="143">
        <f t="shared" si="5"/>
        <v>0</v>
      </c>
      <c r="R26" s="143">
        <f aca="true" t="shared" si="6" ref="R26:Z26">SUM(R11:R25)</f>
        <v>240</v>
      </c>
      <c r="S26" s="143">
        <f t="shared" si="6"/>
        <v>10</v>
      </c>
      <c r="T26" s="143">
        <f t="shared" si="6"/>
        <v>125</v>
      </c>
      <c r="U26" s="143">
        <f t="shared" si="6"/>
        <v>340</v>
      </c>
      <c r="V26" s="143">
        <f t="shared" si="6"/>
        <v>26</v>
      </c>
      <c r="W26" s="143">
        <f t="shared" si="6"/>
        <v>50</v>
      </c>
      <c r="X26" s="143">
        <f t="shared" si="6"/>
        <v>465</v>
      </c>
      <c r="Y26" s="143">
        <f t="shared" si="6"/>
        <v>26</v>
      </c>
      <c r="Z26" s="143">
        <f t="shared" si="6"/>
        <v>72</v>
      </c>
      <c r="AA26" s="306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3.5" thickBot="1">
      <c r="A27" s="308"/>
      <c r="B27" s="144" t="s">
        <v>24</v>
      </c>
      <c r="C27" s="145"/>
      <c r="D27" s="145">
        <f>Stacjonarne!E40</f>
        <v>791</v>
      </c>
      <c r="E27" s="145">
        <f>Stacjonarne!F40</f>
        <v>304</v>
      </c>
      <c r="F27" s="145">
        <f>Stacjonarne!G40</f>
        <v>487</v>
      </c>
      <c r="G27" s="145">
        <f>Stacjonarne!H40</f>
        <v>0</v>
      </c>
      <c r="H27" s="145">
        <f>Stacjonarne!I40</f>
        <v>74</v>
      </c>
      <c r="I27" s="145">
        <f>Stacjonarne!J40</f>
        <v>112</v>
      </c>
      <c r="J27" s="145">
        <f>Stacjonarne!K40</f>
        <v>30</v>
      </c>
      <c r="K27" s="145">
        <f>Stacjonarne!L40</f>
        <v>85</v>
      </c>
      <c r="L27" s="145">
        <f>Stacjonarne!M40</f>
        <v>110</v>
      </c>
      <c r="M27" s="145">
        <f>Stacjonarne!N40</f>
        <v>20</v>
      </c>
      <c r="N27" s="145">
        <f>Stacjonarne!O40</f>
        <v>80</v>
      </c>
      <c r="O27" s="145">
        <f>Stacjonarne!P40</f>
        <v>135</v>
      </c>
      <c r="P27" s="145">
        <f>Stacjonarne!Q40</f>
        <v>30</v>
      </c>
      <c r="Q27" s="145">
        <f>Stacjonarne!R40</f>
        <v>65</v>
      </c>
      <c r="R27" s="145">
        <f>Stacjonarne!S40</f>
        <v>100</v>
      </c>
      <c r="S27" s="145">
        <f>Stacjonarne!T40</f>
        <v>20</v>
      </c>
      <c r="T27" s="145">
        <f>Stacjonarne!U40</f>
        <v>0</v>
      </c>
      <c r="U27" s="145">
        <f>Stacjonarne!V40</f>
        <v>15</v>
      </c>
      <c r="V27" s="145">
        <f>Stacjonarne!W40</f>
        <v>4</v>
      </c>
      <c r="W27" s="145">
        <f>Stacjonarne!X40</f>
        <v>0</v>
      </c>
      <c r="X27" s="145">
        <f>Stacjonarne!Y40</f>
        <v>15</v>
      </c>
      <c r="Y27" s="145">
        <f>Stacjonarne!Z40</f>
        <v>4</v>
      </c>
      <c r="Z27" s="146">
        <f>Stacjonarne!AA40</f>
        <v>108</v>
      </c>
      <c r="AA27" s="30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3.5" thickBot="1">
      <c r="A28" s="308"/>
      <c r="B28" s="147" t="s">
        <v>33</v>
      </c>
      <c r="C28" s="148"/>
      <c r="D28" s="149">
        <f aca="true" t="shared" si="7" ref="D28:Z28">SUM(D26:D27)</f>
        <v>2251</v>
      </c>
      <c r="E28" s="149">
        <f t="shared" si="7"/>
        <v>479</v>
      </c>
      <c r="F28" s="149">
        <f t="shared" si="7"/>
        <v>1772</v>
      </c>
      <c r="G28" s="149">
        <f t="shared" si="7"/>
        <v>0</v>
      </c>
      <c r="H28" s="149">
        <f t="shared" si="7"/>
        <v>74</v>
      </c>
      <c r="I28" s="149">
        <f t="shared" si="7"/>
        <v>112</v>
      </c>
      <c r="J28" s="149">
        <f>SUM(J26:J27)</f>
        <v>30</v>
      </c>
      <c r="K28" s="149">
        <f t="shared" si="7"/>
        <v>85</v>
      </c>
      <c r="L28" s="149">
        <f t="shared" si="7"/>
        <v>350</v>
      </c>
      <c r="M28" s="149">
        <f t="shared" si="7"/>
        <v>30</v>
      </c>
      <c r="N28" s="149">
        <f t="shared" si="7"/>
        <v>80</v>
      </c>
      <c r="O28" s="149">
        <f t="shared" si="7"/>
        <v>135</v>
      </c>
      <c r="P28" s="149">
        <f>SUM(P26:P27)</f>
        <v>30</v>
      </c>
      <c r="Q28" s="149">
        <f t="shared" si="7"/>
        <v>65</v>
      </c>
      <c r="R28" s="149">
        <f t="shared" si="7"/>
        <v>340</v>
      </c>
      <c r="S28" s="149">
        <f t="shared" si="7"/>
        <v>30</v>
      </c>
      <c r="T28" s="149">
        <f t="shared" si="7"/>
        <v>125</v>
      </c>
      <c r="U28" s="149">
        <f t="shared" si="7"/>
        <v>355</v>
      </c>
      <c r="V28" s="149">
        <f t="shared" si="7"/>
        <v>30</v>
      </c>
      <c r="W28" s="149">
        <f t="shared" si="7"/>
        <v>50</v>
      </c>
      <c r="X28" s="149">
        <f t="shared" si="7"/>
        <v>480</v>
      </c>
      <c r="Y28" s="149">
        <f t="shared" si="7"/>
        <v>30</v>
      </c>
      <c r="Z28" s="150">
        <f t="shared" si="7"/>
        <v>180</v>
      </c>
      <c r="AA28" s="30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3.5" thickBot="1">
      <c r="A29" s="308"/>
      <c r="B29" s="142" t="s">
        <v>192</v>
      </c>
      <c r="C29" s="148"/>
      <c r="D29" s="149"/>
      <c r="E29" s="149"/>
      <c r="F29" s="149"/>
      <c r="G29" s="151"/>
      <c r="H29" s="316">
        <f>H30-I25</f>
        <v>186</v>
      </c>
      <c r="I29" s="317"/>
      <c r="J29" s="152"/>
      <c r="K29" s="316">
        <f>K30-L25</f>
        <v>195</v>
      </c>
      <c r="L29" s="317"/>
      <c r="M29" s="152"/>
      <c r="N29" s="316">
        <f>N30-O25</f>
        <v>215</v>
      </c>
      <c r="O29" s="317"/>
      <c r="P29" s="152"/>
      <c r="Q29" s="316">
        <f>Q30-R25</f>
        <v>165</v>
      </c>
      <c r="R29" s="317"/>
      <c r="S29" s="150"/>
      <c r="T29" s="316">
        <f>T30-U25</f>
        <v>240</v>
      </c>
      <c r="U29" s="317"/>
      <c r="V29" s="152"/>
      <c r="W29" s="316">
        <f>W30-X25</f>
        <v>290</v>
      </c>
      <c r="X29" s="317"/>
      <c r="Y29" s="151"/>
      <c r="Z29" s="150"/>
      <c r="AA29" s="30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3.5" thickBot="1">
      <c r="A30" s="308"/>
      <c r="B30" s="142" t="s">
        <v>26</v>
      </c>
      <c r="C30" s="153"/>
      <c r="D30" s="149"/>
      <c r="E30" s="154"/>
      <c r="F30" s="153"/>
      <c r="G30" s="155"/>
      <c r="H30" s="310">
        <f>SUM(H28:I28)</f>
        <v>186</v>
      </c>
      <c r="I30" s="311"/>
      <c r="J30" s="241"/>
      <c r="K30" s="310">
        <f>SUM(K28:L28)</f>
        <v>435</v>
      </c>
      <c r="L30" s="311"/>
      <c r="M30" s="156"/>
      <c r="N30" s="310">
        <f>SUM(N28:O28)</f>
        <v>215</v>
      </c>
      <c r="O30" s="312"/>
      <c r="P30" s="241"/>
      <c r="Q30" s="318">
        <f>SUM(Q28:R28)</f>
        <v>405</v>
      </c>
      <c r="R30" s="318"/>
      <c r="S30" s="157"/>
      <c r="T30" s="310">
        <f>SUM(T28:U28)</f>
        <v>480</v>
      </c>
      <c r="U30" s="311"/>
      <c r="V30" s="156"/>
      <c r="W30" s="310">
        <f>SUM(W28:X28)</f>
        <v>530</v>
      </c>
      <c r="X30" s="311"/>
      <c r="Y30" s="155"/>
      <c r="Z30" s="157"/>
      <c r="AA30" s="30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3.5" thickBot="1">
      <c r="A31" s="309"/>
      <c r="B31" s="147" t="s">
        <v>25</v>
      </c>
      <c r="C31" s="153"/>
      <c r="D31" s="158"/>
      <c r="E31" s="158"/>
      <c r="F31" s="148"/>
      <c r="G31" s="159"/>
      <c r="H31" s="303">
        <f>SUM(H28:I28:K28:L28)</f>
        <v>651</v>
      </c>
      <c r="I31" s="304"/>
      <c r="J31" s="304"/>
      <c r="K31" s="304"/>
      <c r="L31" s="305"/>
      <c r="M31" s="160"/>
      <c r="N31" s="303">
        <f>SUM(N28:O28:Q28:R28)</f>
        <v>650</v>
      </c>
      <c r="O31" s="304"/>
      <c r="P31" s="304"/>
      <c r="Q31" s="304"/>
      <c r="R31" s="305"/>
      <c r="S31" s="160"/>
      <c r="T31" s="303">
        <f>SUM(T28:U28:W28:X28)</f>
        <v>1040</v>
      </c>
      <c r="U31" s="304"/>
      <c r="V31" s="304"/>
      <c r="W31" s="304"/>
      <c r="X31" s="305"/>
      <c r="Y31" s="148"/>
      <c r="Z31" s="153"/>
      <c r="AA31" s="28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161"/>
      <c r="B32" s="20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20"/>
      <c r="B33" s="20" t="s">
        <v>206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20"/>
      <c r="B34" s="98" t="s">
        <v>45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7:41" s="10" customFormat="1" ht="12.75"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7:41" ht="12.75"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7:41" ht="12.75"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7:41" ht="12.75"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7:41" ht="12.75"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7:41" ht="12.75"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7:41" ht="12.75"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7:41" ht="12.75"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7:41" ht="12.75"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7:41" ht="12.75"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7:41" ht="12.75"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7:41" ht="12.75"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7:41" ht="12.75"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7:41" ht="12.75"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7:41" ht="12.75"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7:41" ht="12.75"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7:41" ht="12.75"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7:41" ht="12.75"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7:41" ht="12.75"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7:41" ht="12.75"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7:41" ht="12.75"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7:41" ht="12.75"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7:41" ht="12.75"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7:41" ht="12.75"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7:41" ht="12.75"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7:41" ht="12.75"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7:41" ht="12.75"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7:41" ht="12.75"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7:41" ht="12.75"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7:41" ht="12.75"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7:41" ht="12.75"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7:41" ht="12.75"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7:41" ht="12.75"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7:41" ht="12.75"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7:41" ht="12.75"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7:41" ht="12.75"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7:41" ht="12.75"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7:41" ht="12.75"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7:41" ht="12.75"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7:41" ht="12.75"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7:41" ht="12.75"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7:41" ht="12.75"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7:41" ht="12.75"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7:41" ht="12.75"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7:41" ht="12.75"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7:41" ht="12.75"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7:41" ht="12.75"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7:41" ht="12.75"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27:41" ht="12.75"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7:41" ht="12.75"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27:41" ht="12.75"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7:41" ht="12.75"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7:41" ht="12.75"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27:41" ht="12.75"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7:41" ht="12.75"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7:41" ht="12.75"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7:41" ht="12.75"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27:41" ht="12.75"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27:41" ht="12.75"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7:41" ht="12.75"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7:41" ht="12.75"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7:41" ht="12.75"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7:41" ht="12.75"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7:41" ht="12.75"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7:41" ht="12.75"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7:41" ht="12.75"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7:41" ht="12.75"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7:41" ht="12.75"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7:41" ht="12.75"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7:41" ht="12.75"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7:41" ht="12.75"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27:41" ht="12.75"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7:41" ht="12.75"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7:41" ht="12.75"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7:41" ht="12.75"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27:41" ht="12.75"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7:41" ht="12.75"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7:41" ht="12.75"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7:41" ht="12.75"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7:41" ht="12.75"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7:41" ht="12.75"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7:41" ht="12.75"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7:41" ht="12.75"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7:41" ht="12.75"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7:41" ht="12.75"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7:41" ht="12.75"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7:41" ht="12.75"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7:41" ht="12.75"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7:41" ht="12.75"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7:41" ht="12.75"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7:41" ht="12.75"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7:41" ht="12.75"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7:41" ht="12.75"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7:41" ht="12.75"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7:41" ht="12.75"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7:41" ht="12.75"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7:41" ht="12.75"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7:41" ht="12.75"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7:41" ht="12.75"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7:41" ht="12.75"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7:41" ht="12.75"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7:41" ht="12.75"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7:41" ht="12.75"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7:41" ht="12.75"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7:41" ht="12.75"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7:41" ht="12.75"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7:41" ht="12.75"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7:41" ht="12.75"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7:41" ht="12.75"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7:41" ht="12.75"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7:41" ht="12.75"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7:41" ht="12.75"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7:41" ht="12.75"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7:41" ht="12.75"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7:41" ht="12.75"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7:41" ht="12.75"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7:41" ht="12.75"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7:41" ht="12.75"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7:41" ht="12.75"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7:41" ht="12.75"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7:41" ht="12.75"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7:41" ht="12.75"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7:41" ht="12.75"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7:41" ht="12.75"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7:41" ht="12.75"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7:41" ht="12.75"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7:41" ht="12.75"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7:41" ht="12.75"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7:41" ht="12.75"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7:41" ht="12.75"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7:41" ht="12.75"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7:41" ht="12.75"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7:41" ht="12.75"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7:41" ht="12.75"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7:41" ht="12.75"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7:41" ht="12.75"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7:41" ht="12.75"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7:41" ht="12.75"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7:41" ht="12.75"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7:41" ht="12.75"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7:41" ht="12.75"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7:41" ht="12.75"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7:41" ht="12.75"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7:41" ht="12.75"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7:41" ht="12.75"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7:41" ht="12.75"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7:41" ht="12.75"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7:41" ht="12.75"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7:41" ht="12.75"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7:41" ht="12.75"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7:41" ht="12.75"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7:41" ht="12.75"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7:41" ht="12.75"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7:41" ht="12.75"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7:41" ht="12.75"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7:41" ht="12.75"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7:41" ht="12.75"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7:41" ht="12.75"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7:41" ht="12.75"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7:41" ht="12.75"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7:41" ht="12.75"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7:41" ht="12.75"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7:41" ht="12.75"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7:41" ht="12.75"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7:41" ht="12.75"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7:41" ht="12.75"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7:41" ht="12.75"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7:41" ht="12.75"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7:41" ht="12.75"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7:41" ht="12.75"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7:41" ht="12.75"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7:41" ht="12.75"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7:41" ht="12.75"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7:41" ht="12.75"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7:41" ht="12.75"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7:41" ht="12.75"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7:41" ht="12.75"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7:41" ht="12.75"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7:41" ht="12.75"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7:41" ht="12.75"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7:41" ht="12.75"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7:41" ht="12.75"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7:41" ht="12.75"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7:41" ht="12.75"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7:41" ht="12.75"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7:41" ht="12.75"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7:41" ht="12.75"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7:41" ht="12.75"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7:41" ht="12.75"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7:41" ht="12.75"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7:41" ht="12.75"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7:41" ht="12.75"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7:41" ht="12.75"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7:41" ht="12.75"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7:41" ht="12.75"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7:41" ht="12.75"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7:41" ht="12.75"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7:41" ht="12.75"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7:41" ht="12.75"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7:41" ht="12.75"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7:41" ht="12.75"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7:41" ht="12.75"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7:41" ht="12.75"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7:41" ht="12.75"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7:41" ht="12.75"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7:41" ht="12.75"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7:41" ht="12.75"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7:41" ht="12.75"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7:41" ht="12.75"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7:41" ht="12.75"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7:41" ht="12.75"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7:41" ht="12.75"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7:41" ht="12.75"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7:41" ht="12.75"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7:41" ht="12.75"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7:41" ht="12.75"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7:41" ht="12.75"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7:41" ht="12.75"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7:41" ht="12.75"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27:41" ht="12.75"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27:41" ht="12.75"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27:41" ht="12.75"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27:41" ht="12.75"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27:41" ht="12.75"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27:41" ht="12.75"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27:41" ht="12.75"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27:41" ht="12.75"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27:41" ht="12.75"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27:41" ht="12.75"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27:41" ht="12.75"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27:41" ht="12.75"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27:41" ht="12.75"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27:41" ht="12.75"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27:41" ht="12.75"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27:41" ht="12.75"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27:41" ht="12.75"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27:41" ht="12.75"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27:41" ht="12.75"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27:41" ht="12.75"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27:41" ht="12.75"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27:41" ht="12.75"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27:41" ht="12.75"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27:41" ht="12.75"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27:41" ht="12.75"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27:41" ht="12.75"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27:41" ht="12.75"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27:41" ht="12.75"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27:41" ht="12.75"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27:41" ht="12.75"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27:41" ht="12.75"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27:41" ht="12.75"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27:41" ht="12.75"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27:41" ht="12.75"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27:41" ht="12.75"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27:41" ht="12.75"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27:41" ht="12.75"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27:41" ht="12.75"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27:41" ht="12.75"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27:41" ht="12.75"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27:41" ht="12.75"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27:41" ht="12.75"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27:41" ht="12.75"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27:41" ht="12.75"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27:41" ht="12.75"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27:41" ht="12.75"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27:41" ht="12.75"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27:41" ht="12.75"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27:41" ht="12.75"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27:41" ht="12.75"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27:41" ht="12.75"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27:41" ht="12.75"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27:41" ht="12.75"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27:41" ht="12.75"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27:41" ht="12.75"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27:41" ht="12.75"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27:41" ht="12.75"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27:41" ht="12.75"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27:41" ht="12.75"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27:41" ht="12.75"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27:41" ht="12.75"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27:41" ht="12.75"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27:41" ht="12.75"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27:41" ht="12.75"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27:41" ht="12.75"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27:41" ht="12.75"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27:41" ht="12.75"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27:41" ht="12.75"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27:41" ht="12.75"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27:41" ht="12.75"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27:41" ht="12.75"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27:41" ht="12.75"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27:41" ht="12.75"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27:41" ht="12.75"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27:41" ht="12.75"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27:41" ht="12.75"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27:41" ht="12.75"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27:41" ht="12.75"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27:41" ht="12.75"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27:41" ht="12.75"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27:41" ht="12.75"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27:41" ht="12.75"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27:41" ht="12.75"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27:41" ht="12.75"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27:41" ht="12.75"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27:41" ht="12.75"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27:41" ht="12.75"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27:41" ht="12.75"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27:41" ht="12.75"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27:41" ht="12.75"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27:41" ht="12.75"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27:41" ht="12.75"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27:41" ht="12.75"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27:41" ht="12.75"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27:41" ht="12.75"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27:41" ht="12.75"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27:41" ht="12.75"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27:41" ht="12.75"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27:41" ht="12.75"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27:41" ht="12.75"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27:41" ht="12.75"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27:41" ht="12.75"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27:41" ht="12.75"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27:41" ht="12.75"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27:41" ht="12.75"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27:41" ht="12.75"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27:41" ht="12.75"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27:41" ht="12.75"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27:41" ht="12.75"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27:41" ht="12.75"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27:41" ht="12.75"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27:41" ht="12.75"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27:41" ht="12.75"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27:41" ht="12.75"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27:41" ht="12.75"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27:41" ht="12.75"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27:41" ht="12.75"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27:41" ht="12.75"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27:41" ht="12.75"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27:41" ht="12.75"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27:41" ht="12.75"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27:41" ht="12.75"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27:41" ht="12.75"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27:41" ht="12.75"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27:41" ht="12.75"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27:41" ht="12.75"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27:41" ht="12.75"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27:41" ht="12.75"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27:41" ht="12.75"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27:41" ht="12.75"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27:41" ht="12.75"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27:41" ht="12.75"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27:41" ht="12.75"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27:41" ht="12.75"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27:41" ht="12.75"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27:41" ht="12.75"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27:41" ht="12.75"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27:41" ht="12.75"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27:41" ht="12.75"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27:41" ht="12.75"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27:41" ht="12.75"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27:41" ht="12.75"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27:41" ht="12.75"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27:41" ht="12.75"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27:41" ht="12.75"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27:41" ht="12.75"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27:41" ht="12.75"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27:41" ht="12.75"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27:41" ht="12.75"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27:41" ht="12.75"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27:41" ht="12.75"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27:41" ht="12.75"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27:41" ht="12.75"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27:41" ht="12.75"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27:41" ht="12.75"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27:41" ht="12.75"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27:41" ht="12.75"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27:41" ht="12.75"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27:41" ht="12.75"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27:41" ht="12.75"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27:41" ht="12.75"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27:41" ht="12.75"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27:41" ht="12.75"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27:41" ht="12.75"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27:41" ht="12.75"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27:41" ht="12.75"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27:41" ht="12.75"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27:41" ht="12.75"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27:41" ht="12.75"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27:41" ht="12.75"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27:41" ht="12.75"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27:41" ht="12.75"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27:41" ht="12.75"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27:41" ht="12.75"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27:41" ht="12.75"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27:41" ht="12.75"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27:41" ht="12.75"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27:41" ht="12.75"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27:41" ht="12.75"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27:41" ht="12.75"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27:41" ht="12.75"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27:41" ht="12.75"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27:41" ht="12.75"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27:41" ht="12.75"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27:41" ht="12.75"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27:41" ht="12.75"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27:41" ht="12.75"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27:41" ht="12.75"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27:41" ht="12.75"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27:41" ht="12.75"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27:41" ht="12.75"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27:41" ht="12.75"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27:41" ht="12.75"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27:41" ht="12.75"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27:41" ht="12.75"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27:41" ht="12.75"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27:41" ht="12.75"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27:41" ht="12.75"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27:41" ht="12.75"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27:41" ht="12.75"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27:41" ht="12.75"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27:41" ht="12.75"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27:41" ht="12.75"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27:41" ht="12.75"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27:41" ht="12.75"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27:41" ht="12.75"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27:41" ht="12.75"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27:41" ht="12.75"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27:41" ht="12.75"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27:41" ht="12.75"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27:41" ht="12.75"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27:41" ht="12.75"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27:41" ht="12.75"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27:41" ht="12.75"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27:41" ht="12.75"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27:41" ht="12.75"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27:41" ht="12.75"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27:41" ht="12.75"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27:41" ht="12.75"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27:41" ht="12.75"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27:41" ht="12.75"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27:41" ht="12.75"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27:41" ht="12.75"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27:41" ht="12.75"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27:41" ht="12.75"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27:41" ht="12.75"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27:41" ht="12.75"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27:41" ht="12.75"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27:41" ht="12.75"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27:41" ht="12.75"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27:41" ht="12.75"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27:41" ht="12.75"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27:41" ht="12.75"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27:41" ht="12.75"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27:41" ht="12.75"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27:41" ht="12.75"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27:41" ht="12.75"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27:41" ht="12.75"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27:41" ht="12.75"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27:41" ht="12.75"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27:41" ht="12.75"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27:41" ht="12.75"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27:41" ht="12.75"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27:41" ht="12.75"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27:41" ht="12.75"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27:41" ht="12.75"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27:41" ht="12.75"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27:41" ht="12.75"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27:41" ht="12.75"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27:41" ht="12.75"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27:41" ht="12.75"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27:41" ht="12.75"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27:41" ht="12.75"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27:41" ht="12.75"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27:41" ht="12.75"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27:41" ht="12.75"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27:41" ht="12.75"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27:41" ht="12.75"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27:41" ht="12.75"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27:41" ht="12.75"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27:41" ht="12.75"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27:41" ht="12.75"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27:41" ht="12.75"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27:41" ht="12.75"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27:41" ht="12.75"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27:41" ht="12.75"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27:41" ht="12.75"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27:41" ht="12.75"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27:41" ht="12.75"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27:41" ht="12.75"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27:41" ht="12.75"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27:41" ht="12.75"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27:41" ht="12.75"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27:41" ht="12.75"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27:41" ht="12.75"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27:41" ht="12.75"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27:41" ht="12.75"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27:41" ht="12.75"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27:41" ht="12.75"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27:41" ht="12.75"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27:41" ht="12.75"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27:41" ht="12.75"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27:41" ht="12.75"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27:41" ht="12.75"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27:41" ht="12.75"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27:41" ht="12.75"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27:41" ht="12.75"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27:41" ht="12.75"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27:41" ht="12.75"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27:41" ht="12.75"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27:41" ht="12.75"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27:41" ht="12.75"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27:41" ht="12.75"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27:41" ht="12.75"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27:41" ht="12.75"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27:41" ht="12.75"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27:41" ht="12.75"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27:41" ht="12.75"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27:41" ht="12.75"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27:41" ht="12.75"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27:41" ht="12.75"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27:41" ht="12.75"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27:41" ht="12.75"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27:41" ht="12.75"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27:41" ht="12.75"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27:41" ht="12.75"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27:41" ht="12.75"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27:41" ht="12.75"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27:41" ht="12.75"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27:41" ht="12.75"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27:41" ht="12.75"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27:41" ht="12.75"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27:41" ht="12.75"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27:41" ht="12.75"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27:41" ht="12.75"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27:41" ht="12.75"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27:41" ht="12.75"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27:41" ht="12.75"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27:41" ht="12.75"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27:41" ht="12.75"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27:41" ht="12.75"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27:41" ht="12.75"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27:41" ht="12.75"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27:41" ht="12.75"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27:41" ht="12.75"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27:41" ht="12.75"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27:41" ht="12.75"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27:41" ht="12.75"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27:41" ht="12.75"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27:41" ht="12.75"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27:41" ht="12.75"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27:41" ht="12.75"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27:41" ht="12.75"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27:41" ht="12.75"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27:41" ht="12.75"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27:41" ht="12.75"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27:41" ht="12.75"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27:41" ht="12.75"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27:41" ht="12.75"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27:41" ht="12.75"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27:41" ht="12.75"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27:41" ht="12.75"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27:41" ht="12.75"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27:41" ht="12.75"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27:41" ht="12.75"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27:41" ht="12.75"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27:41" ht="12.75"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27:41" ht="12.75"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27:41" ht="12.75"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27:41" ht="12.75"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27:41" ht="12.75"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27:41" ht="12.75"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27:41" ht="12.75"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27:41" ht="12.75"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27:41" ht="12.75"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27:41" ht="12.75"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27:41" ht="12.75"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27:41" ht="12.75"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27:41" ht="12.75"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27:41" ht="12.75"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27:41" ht="12.75"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27:41" ht="12.75"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27:41" ht="12.75"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27:41" ht="12.75"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27:41" ht="12.75"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27:41" ht="12.75"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27:41" ht="12.75"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27:41" ht="12.75"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27:41" ht="12.75"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27:41" ht="12.75"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27:41" ht="12.75"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27:41" ht="12.75"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27:41" ht="12.75"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27:41" ht="12.75"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27:41" ht="12.75"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27:41" ht="12.75"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27:41" ht="12.75"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27:41" ht="12.75"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27:41" ht="12.75"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27:41" ht="12.75"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27:41" ht="12.75"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27:41" ht="12.75"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27:41" ht="12.75"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27:41" ht="12.75"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27:41" ht="12.75"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27:41" ht="12.75"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27:41" ht="12.75"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27:41" ht="12.75"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27:41" ht="12.75"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27:41" ht="12.75"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27:41" ht="12.75"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27:41" ht="12.75"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27:41" ht="12.75"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27:41" ht="12.75"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27:41" ht="12.75"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27:41" ht="12.75"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27:41" ht="12.75"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27:41" ht="12.75"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27:41" ht="12.75"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27:41" ht="12.75"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27:41" ht="12.75"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27:41" ht="12.75"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27:41" ht="12.75"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27:41" ht="12.75"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27:41" ht="12.75"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27:41" ht="12.75"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27:41" ht="12.75"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27:41" ht="12.75"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27:41" ht="12.75"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27:41" ht="12.75"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27:41" ht="12.75"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27:41" ht="12.75"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27:41" ht="12.75"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27:41" ht="12.75"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27:41" ht="12.75"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27:41" ht="12.75"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27:41" ht="12.75"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27:41" ht="12.75"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27:41" ht="12.75"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27:41" ht="12.75"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27:41" ht="12.75"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27:41" ht="12.75"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27:41" ht="12.75"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27:41" ht="12.75"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27:41" ht="12.75"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27:41" ht="12.75"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27:41" ht="12.75"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27:41" ht="12.75"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27:41" ht="12.75"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27:41" ht="12.75"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27:41" ht="12.75"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27:41" ht="12.75"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27:41" ht="12.75"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27:41" ht="12.75"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27:41" ht="12.75"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27:41" ht="12.75"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27:41" ht="12.75"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27:41" ht="12.75"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27:41" ht="12.75"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27:41" ht="12.75"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27:41" ht="12.75"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27:41" ht="12.75"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27:41" ht="12.75"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27:41" ht="12.75"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27:41" ht="12.75"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27:41" ht="12.75"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27:41" ht="12.75"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27:41" ht="12.75"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27:41" ht="12.75"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27:41" ht="12.75"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27:41" ht="12.75"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27:41" ht="12.75"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27:41" ht="12.75"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27:41" ht="12.75"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27:41" ht="12.75"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27:41" ht="12.75"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27:41" ht="12.75"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27:41" ht="12.75"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27:41" ht="12.75"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27:41" ht="12.75"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27:41" ht="12.75"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27:41" ht="12.75"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27:41" ht="12.75"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27:41" ht="12.75"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27:41" ht="12.75"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27:41" ht="12.75"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27:41" ht="12.75"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27:41" ht="12.75"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27:41" ht="12.75"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27:41" ht="12.75"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27:41" ht="12.75"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27:41" ht="12.75"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27:41" ht="12.75"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27:41" ht="12.75"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27:41" ht="12.75"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27:41" ht="12.75"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27:41" ht="12.75"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27:41" ht="12.75"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27:41" ht="12.75"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27:41" ht="12.75"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27:41" ht="12.75"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27:41" ht="12.75"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27:41" ht="12.75"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27:41" ht="12.75"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27:41" ht="12.75"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27:41" ht="12.75"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27:41" ht="12.75"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27:41" ht="12.75"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27:41" ht="12.75"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27:41" ht="12.75"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27:41" ht="12.75"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27:41" ht="12.75"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27:41" ht="12.75"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27:41" ht="12.75"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27:41" ht="12.75"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27:41" ht="12.75"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27:41" ht="12.75"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27:41" ht="12.75"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27:41" ht="12.75"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27:41" ht="12.75"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27:41" ht="12.75"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27:41" ht="12.75"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27:41" ht="12.75"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27:41" ht="12.75"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27:41" ht="12.75"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27:41" ht="12.75"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27:41" ht="12.75"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27:41" ht="12.75"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27:41" ht="12.75"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27:41" ht="12.75"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27:41" ht="12.75"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27:41" ht="12.75"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27:41" ht="12.75"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27:41" ht="12.75"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27:41" ht="12.75"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27:41" ht="12.75"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27:41" ht="12.75"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27:41" ht="12.75"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27:41" ht="12.75"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27:41" ht="12.75"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27:41" ht="12.75"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27:41" ht="12.75"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27:41" ht="12.75"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27:41" ht="12.75"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27:41" ht="12.75"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27:41" ht="12.75"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27:41" ht="12.75"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27:41" ht="12.75"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27:41" ht="12.75"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27:41" ht="12.75"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27:41" ht="12.75"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27:41" ht="12.75"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27:41" ht="12.75"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27:41" ht="12.75"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27:41" ht="12.75"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27:41" ht="12.75"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27:41" ht="12.75"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27:41" ht="12.75"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27:41" ht="12.75"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27:41" ht="12.75"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27:41" ht="12.75"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27:41" ht="12.75"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27:41" ht="12.75"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27:41" ht="12.75"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27:41" ht="12.75"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27:41" ht="12.75"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27:41" ht="12.75"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27:41" ht="12.75"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27:41" ht="12.75"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27:41" ht="12.75"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27:41" ht="12.75"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27:41" ht="12.75"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27:41" ht="12.75"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27:41" ht="12.75"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27:41" ht="12.75"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27:41" ht="12.75"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27:41" ht="12.75"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27:41" ht="12.75"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27:41" ht="12.75"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27:41" ht="12.75"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27:41" ht="12.75"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27:41" ht="12.75"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27:41" ht="12.75"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27:41" ht="12.75"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27:41" ht="12.75"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27:41" ht="12.75"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27:41" ht="12.75"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27:41" ht="12.75"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27:41" ht="12.75"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27:41" ht="12.75"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27:41" ht="12.75"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27:41" ht="12.75"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27:41" ht="12.75"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27:41" ht="12.75"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27:41" ht="12.75"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27:41" ht="12.75"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27:41" ht="12.75"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27:41" ht="12.75"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27:41" ht="12.75"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27:41" ht="12.75"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27:41" ht="12.75"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27:41" ht="12.75"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27:41" ht="12.75"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27:41" ht="12.75"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27:41" ht="12.75"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27:41" ht="12.75"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27:41" ht="12.75"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27:41" ht="12.75"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27:41" ht="12.75"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27:41" ht="12.75"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27:41" ht="12.75"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27:41" ht="12.75"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27:41" ht="12.75"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27:41" ht="12.75"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27:41" ht="12.75"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27:41" ht="12.75"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27:41" ht="12.75"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27:41" ht="12.75"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27:41" ht="12.75"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27:41" ht="12.75"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27:41" ht="12.75"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27:41" ht="12.75"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27:41" ht="12.75"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27:41" ht="12.75"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27:41" ht="12.75"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27:41" ht="12.75"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27:41" ht="12.75"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27:41" ht="12.75"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27:41" ht="12.75"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27:41" ht="12.75"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27:41" ht="12.75"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27:41" ht="12.75"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27:41" ht="12.75"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27:41" ht="12.75"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27:41" ht="12.75"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27:41" ht="12.75"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27:41" ht="12.75"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27:41" ht="12.75"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27:41" ht="12.75"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27:41" ht="12.75"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27:41" ht="12.75"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27:41" ht="12.75"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27:41" ht="12.75"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27:41" ht="12.75"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27:41" ht="12.75"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27:41" ht="12.75"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27:41" ht="12.75"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27:41" ht="12.75"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27:41" ht="12.75"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27:41" ht="12.75"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27:41" ht="12.75"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27:41" ht="12.75"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27:41" ht="12.75"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27:41" ht="12.75"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27:41" ht="12.75"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27:41" ht="12.75"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27:41" ht="12.75"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27:41" ht="12.75"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27:41" ht="12.75"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27:41" ht="12.75"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27:41" ht="12.75"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27:41" ht="12.75"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27:41" ht="12.75"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27:41" ht="12.75"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27:41" ht="12.75"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27:41" ht="12.75"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27:41" ht="12.75"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27:41" ht="12.75"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27:41" ht="12.75"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27:41" ht="12.75"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27:41" ht="12.75"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27:41" ht="12.75"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27:41" ht="12.75"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27:41" ht="12.75"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27:41" ht="12.75"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27:41" ht="12.75"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27:41" ht="12.75"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27:41" ht="12.75"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27:41" ht="12.75"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27:41" ht="12.75"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27:41" ht="12.75"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27:41" ht="12.75"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27:41" ht="12.75"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27:41" ht="12.75"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27:41" ht="12.75"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27:41" ht="12.75"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27:41" ht="12.75"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27:41" ht="12.75"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27:41" ht="12.75"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27:41" ht="12.75"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27:41" ht="12.75"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27:41" ht="12.75"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27:41" ht="12.75"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27:41" ht="12.75"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27:41" ht="12.75"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27:41" ht="12.75"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27:41" ht="12.75"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27:41" ht="12.75"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27:41" ht="12.75"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27:41" ht="12.75"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27:41" ht="12.75"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27:41" ht="12.75"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27:41" ht="12.75"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27:41" ht="12.75"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27:41" ht="12.75"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27:41" ht="12.75"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27:41" ht="12.75"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27:41" ht="12.75"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27:41" ht="12.75"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27:41" ht="12.75"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27:41" ht="12.75"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27:41" ht="12.75"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27:41" ht="12.75"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27:41" ht="12.75"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27:41" ht="12.75"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27:41" ht="12.75"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27:41" ht="12.75"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27:41" ht="12.75"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27:41" ht="12.75"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27:41" ht="12.75"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27:41" ht="12.75"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27:41" ht="12.75"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27:41" ht="12.75"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27:41" ht="12.75"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27:41" ht="12.75"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27:41" ht="12.75"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27:41" ht="12.75"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27:41" ht="12.75"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27:41" ht="12.75"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27:41" ht="12.75"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27:41" ht="12.75"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27:41" ht="12.75"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27:41" ht="12.75"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27:41" ht="12.75"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27:41" ht="12.75"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27:41" ht="12.75"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27:41" ht="12.75"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27:41" ht="12.75"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27:41" ht="12.75"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27:41" ht="12.75"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27:41" ht="12.75"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27:41" ht="12.75"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27:41" ht="12.75"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27:41" ht="12.75"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27:41" ht="12.75"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27:41" ht="12.75"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27:41" ht="12.75"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27:41" ht="12.75"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27:41" ht="12.75"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27:41" ht="12.75"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27:41" ht="12.75"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27:41" ht="12.75"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27:41" ht="12.75"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27:41" ht="12.75"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27:41" ht="12.75"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27:41" ht="12.75"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27:41" ht="12.75"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27:41" ht="12.75"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27:41" ht="12.75"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27:41" ht="12.75"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27:41" ht="12.75"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27:41" ht="12.75"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27:41" ht="12.75"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27:41" ht="12.75"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27:41" ht="12.75"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27:41" ht="12.75"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27:41" ht="12.75"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27:41" ht="12.75"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27:41" ht="12.75"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27:41" ht="12.75"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27:41" ht="12.75"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27:41" ht="12.75"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27:41" ht="12.75"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27:41" ht="12.75"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27:41" ht="12.75"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27:41" ht="12.75"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27:41" ht="12.75"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27:41" ht="12.75"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27:41" ht="12.75"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27:41" ht="12.75"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27:41" ht="12.75"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27:41" ht="12.75"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27:41" ht="12.75"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27:41" ht="12.75"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27:41" ht="12.75"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27:41" ht="12.75"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27:41" ht="12.75"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27:41" ht="12.75"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27:41" ht="12.75"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27:41" ht="12.75"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27:41" ht="12.75"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27:41" ht="12.75"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27:41" ht="12.75"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27:41" ht="12.75"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27:41" ht="12.75"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27:41" ht="12.75"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27:41" ht="12.75"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27:41" ht="12.75"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27:41" ht="12.75"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27:41" ht="12.75"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27:41" ht="12.75"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27:41" ht="12.75"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27:41" ht="12.75"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27:41" ht="12.75"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27:41" ht="12.75"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27:41" ht="12.75"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27:41" ht="12.75"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27:41" ht="12.75"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27:41" ht="12.75"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27:41" ht="12.75"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27:41" ht="12.75"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27:41" ht="12.75"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27:41" ht="12.75"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27:41" ht="12.75"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27:41" ht="12.75"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27:41" ht="12.75"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27:41" ht="12.75"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27:41" ht="12.75"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27:41" ht="12.75"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27:41" ht="12.75"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27:41" ht="12.75"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27:41" ht="12.75"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27:41" ht="12.75"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27:41" ht="12.75"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27:41" ht="12.75"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27:41" ht="12.75"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27:41" ht="12.75"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27:41" ht="12.75"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27:41" ht="12.75"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27:41" ht="12.75"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27:41" ht="12.75"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27:41" ht="12.75"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27:41" ht="12.75"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27:41" ht="12.75"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27:41" ht="12.75"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27:41" ht="12.75"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27:41" ht="12.75"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27:41" ht="12.75"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27:41" ht="12.75"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27:41" ht="12.75"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27:41" ht="12.75"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27:41" ht="12.75"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27:41" ht="12.75"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27:41" ht="12.75"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27:41" ht="12.75"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27:41" ht="12.75"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27:41" ht="12.75"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27:41" ht="12.75"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27:41" ht="12.75"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27:41" ht="12.75"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27:41" ht="12.75"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27:41" ht="12.75"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27:41" ht="12.75"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27:41" ht="12.75"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27:41" ht="12.75"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27:41" ht="12.75"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27:41" ht="12.75"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27:41" ht="12.75"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27:41" ht="12.75"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27:41" ht="12.75"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27:41" ht="12.75"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27:41" ht="12.75"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27:41" ht="12.75"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27:41" ht="12.75"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27:41" ht="12.75"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27:41" ht="12.75"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27:41" ht="12.75"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27:41" ht="12.75"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27:41" ht="12.75"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27:41" ht="12.75"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27:41" ht="12.75"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27:41" ht="12.75"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27:41" ht="12.75"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27:41" ht="12.75"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27:41" ht="12.75"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27:41" ht="12.75"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27:41" ht="12.75"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27:41" ht="12.75"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27:41" ht="12.75"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27:41" ht="12.75"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27:41" ht="12.75"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27:41" ht="12.75"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27:41" ht="12.75"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27:41" ht="12.75"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27:41" ht="12.75"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27:41" ht="12.75"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27:41" ht="12.75"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27:41" ht="12.75"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27:41" ht="12.75"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27:41" ht="12.75"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27:41" ht="12.75"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27:41" ht="12.75"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27:41" ht="12.75"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27:41" ht="12.75"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27:41" ht="12.75"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27:41" ht="12.75"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27:41" ht="12.75"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27:41" ht="12.75"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27:41" ht="12.75"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27:41" ht="12.75"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27:41" ht="12.75"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27:41" ht="12.75"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27:41" ht="12.75"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27:41" ht="12.75"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27:41" ht="12.75"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27:41" ht="12.75"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27:41" ht="12.75"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27:41" ht="12.75"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27:41" ht="12.75"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27:41" ht="12.75"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27:41" ht="12.75"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27:41" ht="12.75"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27:41" ht="12.75"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27:41" ht="12.75"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27:41" ht="12.75"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27:41" ht="12.75"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27:41" ht="12.75"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27:41" ht="12.75"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27:41" ht="12.75"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27:41" ht="12.75"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27:41" ht="12.75"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27:41" ht="12.75"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27:41" ht="12.75"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27:41" ht="12.75"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27:41" ht="12.75"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27:41" ht="12.75"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27:41" ht="12.75"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27:41" ht="12.75"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27:41" ht="12.75"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27:41" ht="12.75"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27:41" ht="12.75"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27:41" ht="12.75"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27:41" ht="12.75"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27:41" ht="12.75"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27:41" ht="12.75"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27:41" ht="12.75"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27:41" ht="12.75"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27:41" ht="12.75"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27:41" ht="12.75"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27:41" ht="12.75"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27:41" ht="12.75"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27:41" ht="12.75"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27:41" ht="12.75"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27:41" ht="12.75"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27:41" ht="12.75"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27:41" ht="12.75"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27:41" ht="12.75"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27:41" ht="12.75"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27:41" ht="12.75"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27:41" ht="12.75"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27:41" ht="12.75"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27:41" ht="12.75"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27:41" ht="12.75"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27:41" ht="12.75"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27:41" ht="12.75"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27:41" ht="12.75"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27:41" ht="12.75"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27:41" ht="12.75"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27:41" ht="12.75"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27:41" ht="12.75"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27:41" ht="12.75"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27:41" ht="12.75"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27:41" ht="12.75"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27:41" ht="12.75"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27:41" ht="12.75"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27:41" ht="12.75"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27:41" ht="12.75"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27:41" ht="12.75"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27:41" ht="12.75"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27:41" ht="12.75"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27:41" ht="12.75"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27:41" ht="12.75"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27:41" ht="12.75"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27:41" ht="12.75"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27:41" ht="12.75"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27:41" ht="12.75"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27:41" ht="12.75"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27:41" ht="12.75"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27:41" ht="12.75"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27:41" ht="12.75"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27:41" ht="12.75"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27:41" ht="12.75"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27:41" ht="12.75"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27:41" ht="12.75"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27:41" ht="12.75"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27:41" ht="12.75"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27:41" ht="12.75"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27:41" ht="12.75"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27:41" ht="12.75"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27:41" ht="12.75"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27:41" ht="12.75"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27:41" ht="12.75"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27:41" ht="12.75"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27:41" ht="12.75"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27:41" ht="12.75"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27:41" ht="12.75"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27:41" ht="12.75"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27:41" ht="12.75"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27:41" ht="12.75"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27:41" ht="12.75"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27:41" ht="12.75"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27:41" ht="12.75"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27:41" ht="12.75"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27:41" ht="12.75"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27:41" ht="12.75"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27:41" ht="12.75"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27:41" ht="12.75"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27:41" ht="12.75"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27:41" ht="12.75"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27:41" ht="12.75"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27:41" ht="12.75"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27:41" ht="12.75"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27:41" ht="12.75"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27:41" ht="12.75"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27:41" ht="12.75"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27:41" ht="12.75"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27:41" ht="12.75"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27:41" ht="12.75"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27:41" ht="12.75"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27:41" ht="12.75"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27:41" ht="12.75"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27:41" ht="12.75"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27:41" ht="12.75"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27:41" ht="12.75"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27:41" ht="12.75"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27:41" ht="12.75"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27:41" ht="12.75"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27:41" ht="12.75"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27:41" ht="12.75"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27:41" ht="12.75"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27:41" ht="12.75"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27:41" ht="12.75"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27:41" ht="12.75"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27:41" ht="12.75"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27:41" ht="12.75"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27:41" ht="12.75"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27:41" ht="12.75"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27:41" ht="12.75"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27:41" ht="12.75"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27:41" ht="12.75"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27:41" ht="12.75"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27:41" ht="12.75"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27:41" ht="12.75"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27:41" ht="12.75"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27:41" ht="12.75"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27:41" ht="12.75"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27:41" ht="12.75"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27:41" ht="12.75"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27:41" ht="12.75"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27:41" ht="12.75"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27:41" ht="12.75"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27:41" ht="12.75"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27:41" ht="12.75"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27:41" ht="12.75"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27:41" ht="12.75"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27:41" ht="12.75"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27:41" ht="12.75"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27:41" ht="12.75"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27:41" ht="12.75"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27:41" ht="12.75"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27:41" ht="12.75"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27:41" ht="12.75"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27:41" ht="12.75"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  <row r="1297" spans="27:41" ht="12.75"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</row>
    <row r="1298" spans="27:41" ht="12.75"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</row>
    <row r="1299" spans="27:41" ht="12.75"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</row>
    <row r="1300" spans="27:41" ht="12.75"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</row>
    <row r="1301" spans="27:41" ht="12.75"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</row>
    <row r="1302" spans="27:41" ht="12.75"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</row>
    <row r="1303" spans="27:41" ht="12.75"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</row>
    <row r="1304" spans="27:41" ht="12.75"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</row>
    <row r="1305" spans="27:41" ht="12.75"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</row>
    <row r="1306" spans="27:41" ht="12.75"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</row>
    <row r="1307" spans="27:41" ht="12.75"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</row>
    <row r="1308" spans="27:41" ht="12.75"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</row>
    <row r="1309" spans="27:41" ht="12.75"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</row>
    <row r="1310" spans="27:41" ht="12.75"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</row>
    <row r="1311" spans="27:41" ht="12.75"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</row>
    <row r="1312" spans="27:41" ht="12.75"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</row>
    <row r="1313" spans="27:41" ht="12.75"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</row>
    <row r="1314" spans="27:41" ht="12.75"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</row>
    <row r="1315" spans="27:41" ht="12.75"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</row>
    <row r="1316" spans="27:41" ht="12.75"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</row>
    <row r="1317" spans="27:41" ht="12.75"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</row>
    <row r="1318" spans="27:41" ht="12.75"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</row>
    <row r="1319" spans="27:41" ht="12.75"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</row>
    <row r="1320" spans="27:41" ht="12.75"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</row>
    <row r="1321" spans="27:41" ht="12.75"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</row>
    <row r="1322" spans="27:41" ht="12.75"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</row>
    <row r="1323" spans="27:41" ht="12.75"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</row>
    <row r="1324" spans="27:41" ht="12.75"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</row>
    <row r="1325" spans="27:41" ht="12.75"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</row>
    <row r="1326" spans="27:41" ht="12.75"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</row>
    <row r="1327" spans="27:41" ht="12.75"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</row>
    <row r="1328" spans="27:41" ht="12.75"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</row>
    <row r="1329" spans="27:41" ht="12.75"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</row>
    <row r="1330" spans="27:41" ht="12.75"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</row>
    <row r="1331" spans="27:41" ht="12.75"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</row>
    <row r="1332" spans="27:41" ht="12.75"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</row>
    <row r="1333" spans="27:41" ht="12.75"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</row>
    <row r="1334" spans="27:41" ht="12.75"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</row>
    <row r="1335" spans="27:41" ht="12.75"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</row>
    <row r="1336" spans="27:41" ht="12.75"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</row>
    <row r="1337" spans="27:41" ht="12.75"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</row>
    <row r="1338" spans="27:41" ht="12.75"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</row>
    <row r="1339" spans="27:41" ht="12.75"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</row>
    <row r="1340" spans="27:41" ht="12.75"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</row>
    <row r="1341" spans="27:41" ht="12.75"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</row>
    <row r="1342" spans="27:41" ht="12.75"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</row>
    <row r="1343" spans="27:41" ht="12.75"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</row>
    <row r="1344" spans="27:41" ht="12.75"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</row>
    <row r="1345" spans="27:41" ht="12.75"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</row>
    <row r="1346" spans="27:41" ht="12.75"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</row>
    <row r="1347" spans="27:41" ht="12.75"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</row>
    <row r="1348" spans="27:41" ht="12.75"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</row>
    <row r="1349" spans="27:41" ht="12.75"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</row>
    <row r="1350" spans="27:41" ht="12.75"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</row>
    <row r="1351" spans="27:41" ht="12.75"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</row>
    <row r="1352" spans="27:41" ht="12.75"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</row>
    <row r="1353" spans="27:41" ht="12.75"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</row>
    <row r="1354" spans="27:41" ht="12.75"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</row>
    <row r="1355" spans="27:41" ht="12.75"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</row>
    <row r="1356" spans="27:41" ht="12.75"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</row>
    <row r="1357" spans="27:41" ht="12.75"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</row>
    <row r="1358" spans="27:41" ht="12.75"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</row>
    <row r="1359" spans="27:41" ht="12.75"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</row>
    <row r="1360" spans="27:41" ht="12.75"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</row>
    <row r="1361" spans="27:41" ht="12.75"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</row>
    <row r="1362" spans="27:41" ht="12.75"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</row>
    <row r="1363" spans="27:41" ht="12.75"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</row>
    <row r="1364" spans="27:41" ht="12.75"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</row>
    <row r="1365" spans="27:41" ht="12.75"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</row>
    <row r="1366" spans="27:41" ht="12.75"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</row>
    <row r="1367" spans="27:41" ht="12.75"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</row>
    <row r="1368" spans="27:41" ht="12.75"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</row>
    <row r="1369" spans="27:41" ht="12.75"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</row>
    <row r="1370" spans="27:41" ht="12.75"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</row>
    <row r="1371" spans="27:41" ht="12.75"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</row>
    <row r="1372" spans="27:41" ht="12.75"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</row>
    <row r="1373" spans="27:41" ht="12.75"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</row>
    <row r="1374" spans="27:41" ht="12.75"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</row>
    <row r="1375" spans="27:41" ht="12.75"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</row>
    <row r="1376" spans="27:41" ht="12.75"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</row>
    <row r="1377" spans="27:41" ht="12.75"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</row>
    <row r="1378" spans="27:41" ht="12.75"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</row>
    <row r="1379" spans="27:41" ht="12.75"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</row>
    <row r="1380" spans="27:41" ht="12.75"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</row>
    <row r="1381" spans="27:41" ht="12.75"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</row>
    <row r="1382" spans="27:41" ht="12.75"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</row>
    <row r="1383" spans="27:41" ht="12.75"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</row>
    <row r="1384" spans="27:41" ht="12.75"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</row>
    <row r="1385" spans="27:41" ht="12.75"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</row>
    <row r="1386" spans="27:41" ht="12.75"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</row>
    <row r="1387" spans="27:41" ht="12.75"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</row>
    <row r="1388" spans="27:41" ht="12.75"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</row>
    <row r="1389" spans="27:41" ht="12.75"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</row>
    <row r="1390" spans="27:41" ht="12.75"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</row>
    <row r="1391" spans="27:41" ht="12.75"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</row>
    <row r="1392" spans="27:41" ht="12.75"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</row>
    <row r="1393" spans="27:41" ht="12.75"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</row>
    <row r="1394" spans="27:41" ht="12.75"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</row>
    <row r="1395" spans="27:41" ht="12.75"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</row>
    <row r="1396" spans="27:41" ht="12.75"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</row>
    <row r="1397" spans="27:41" ht="12.75"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</row>
    <row r="1398" spans="27:41" ht="12.75"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</row>
    <row r="1399" spans="27:41" ht="12.75"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</row>
    <row r="1400" spans="27:41" ht="12.75"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</row>
    <row r="1401" spans="27:41" ht="12.75"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</row>
    <row r="1402" spans="27:41" ht="12.75"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</row>
    <row r="1403" spans="27:41" ht="12.75"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</row>
    <row r="1404" spans="27:41" ht="12.75"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</row>
    <row r="1405" spans="27:41" ht="12.75"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</row>
    <row r="1406" spans="27:41" ht="12.75"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</row>
    <row r="1407" spans="27:41" ht="12.75"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</row>
    <row r="1408" spans="27:41" ht="12.75"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</row>
    <row r="1409" spans="27:41" ht="12.75"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</row>
    <row r="1410" spans="27:41" ht="12.75"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</row>
    <row r="1411" spans="27:41" ht="12.75"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</row>
    <row r="1412" spans="27:41" ht="12.75"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</row>
    <row r="1413" spans="27:41" ht="12.75"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</row>
    <row r="1414" spans="27:41" ht="12.75"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</row>
    <row r="1415" spans="27:41" ht="12.75"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</row>
    <row r="1416" spans="27:41" ht="12.75"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</row>
    <row r="1417" spans="27:41" ht="12.75"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</row>
    <row r="1418" spans="27:41" ht="12.75"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</row>
    <row r="1419" spans="27:41" ht="12.75"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</row>
    <row r="1420" spans="27:41" ht="12.75"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</row>
    <row r="1421" spans="27:41" ht="12.75"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</row>
    <row r="1422" spans="27:41" ht="12.75"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</row>
    <row r="1423" spans="27:41" ht="12.75"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</row>
    <row r="1424" spans="27:41" ht="12.75"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</row>
    <row r="1425" spans="27:41" ht="12.75"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</row>
    <row r="1426" spans="27:41" ht="12.75"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</row>
    <row r="1427" spans="27:41" ht="12.75"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</row>
    <row r="1428" spans="27:41" ht="12.75"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</row>
    <row r="1429" spans="27:41" ht="12.75"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</row>
    <row r="1430" spans="27:41" ht="12.75"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</row>
    <row r="1431" spans="27:41" ht="12.75"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</row>
    <row r="1432" spans="27:41" ht="12.75"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</row>
    <row r="1433" spans="27:41" ht="12.75"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</row>
    <row r="1434" spans="27:41" ht="12.75"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</row>
    <row r="1435" spans="27:41" ht="12.75"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</row>
    <row r="1436" spans="27:41" ht="12.75"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</row>
    <row r="1437" spans="27:41" ht="12.75"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</row>
    <row r="1438" spans="27:41" ht="12.75"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</row>
    <row r="1439" spans="27:41" ht="12.75"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</row>
    <row r="1440" spans="27:41" ht="12.75"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</row>
    <row r="1441" spans="27:41" ht="12.75"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</row>
    <row r="1442" spans="27:41" ht="12.75"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</row>
    <row r="1443" spans="27:41" ht="12.75"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</row>
    <row r="1444" spans="27:41" ht="12.75"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</row>
    <row r="1445" spans="27:41" ht="12.75"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</row>
    <row r="1446" spans="27:41" ht="12.75"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</row>
    <row r="1447" spans="27:41" ht="12.75"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</row>
    <row r="1448" spans="27:41" ht="12.75"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</row>
    <row r="1449" spans="27:41" ht="12.75"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</row>
    <row r="1450" spans="27:41" ht="12.75"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</row>
    <row r="1451" spans="27:41" ht="12.75"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</row>
    <row r="1452" spans="27:41" ht="12.75"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</row>
    <row r="1453" spans="27:41" ht="12.75"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</row>
    <row r="1454" spans="27:41" ht="12.75"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</row>
    <row r="1455" spans="27:41" ht="12.75"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</row>
    <row r="1456" spans="27:41" ht="12.75"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</row>
    <row r="1457" spans="27:41" ht="12.75"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</row>
    <row r="1458" spans="27:41" ht="12.75"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</row>
    <row r="1459" spans="27:41" ht="12.75"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</row>
    <row r="1460" spans="27:41" ht="12.75"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</row>
    <row r="1461" spans="27:41" ht="12.75"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</row>
    <row r="1462" spans="27:41" ht="12.75"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</row>
    <row r="1463" spans="27:41" ht="12.75"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</row>
    <row r="1464" spans="27:41" ht="12.75"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</row>
    <row r="1465" spans="27:41" ht="12.75"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</row>
    <row r="1466" spans="27:41" ht="12.75"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</row>
    <row r="1467" spans="27:41" ht="12.75"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</row>
    <row r="1468" spans="27:41" ht="12.75"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</row>
    <row r="1469" spans="27:41" ht="12.75"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</row>
    <row r="1470" spans="27:41" ht="12.75"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</row>
    <row r="1471" spans="27:41" ht="12.75"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</row>
    <row r="1472" spans="27:41" ht="12.75"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</row>
    <row r="1473" spans="27:41" ht="12.75"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</row>
    <row r="1474" spans="27:41" ht="12.75"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</row>
    <row r="1475" spans="27:41" ht="12.75"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</row>
    <row r="1476" spans="27:41" ht="12.75"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</row>
    <row r="1477" spans="27:41" ht="12.75"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</row>
    <row r="1478" spans="27:41" ht="12.75"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</row>
    <row r="1479" spans="27:41" ht="12.75"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</row>
    <row r="1480" spans="27:41" ht="12.75"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</row>
    <row r="1481" spans="27:41" ht="12.75"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</row>
    <row r="1482" spans="27:41" ht="12.75"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</row>
    <row r="1483" spans="27:41" ht="12.75"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</row>
    <row r="1484" spans="27:41" ht="12.75"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</row>
    <row r="1485" spans="27:41" ht="12.75"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</row>
    <row r="1486" spans="27:41" ht="12.75"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</row>
    <row r="1487" spans="27:41" ht="12.75"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</row>
    <row r="1488" spans="27:41" ht="12.75"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</row>
    <row r="1489" spans="27:41" ht="12.75"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</row>
    <row r="1490" spans="27:41" ht="12.75"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</row>
    <row r="1491" spans="27:41" ht="12.75"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</row>
    <row r="1492" spans="27:41" ht="12.75"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</row>
    <row r="1493" spans="27:41" ht="12.75"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</row>
    <row r="1494" spans="27:41" ht="12.75"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</row>
    <row r="1495" spans="27:41" ht="12.75"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</row>
    <row r="1496" spans="27:41" ht="12.75"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</row>
    <row r="1497" spans="27:41" ht="12.75"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</row>
    <row r="1498" spans="27:41" ht="12.75"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</row>
    <row r="1499" spans="27:41" ht="12.75"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</row>
    <row r="1500" spans="27:41" ht="12.75"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</row>
    <row r="1501" spans="27:41" ht="12.75"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</row>
    <row r="1502" spans="27:41" ht="12.75"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</row>
    <row r="1503" spans="27:41" ht="12.75"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</row>
    <row r="1504" spans="27:41" ht="12.75"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</row>
    <row r="1505" spans="27:41" ht="12.75"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</row>
    <row r="1506" spans="27:41" ht="12.75"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</row>
    <row r="1507" spans="27:41" ht="12.75"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</row>
    <row r="1508" spans="27:41" ht="12.75"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</row>
    <row r="1509" spans="27:41" ht="12.75"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</row>
    <row r="1510" spans="27:41" ht="12.75"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</row>
    <row r="1511" spans="27:41" ht="12.75"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</row>
    <row r="1512" spans="27:41" ht="12.75"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</row>
    <row r="1513" spans="27:41" ht="12.75"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</row>
    <row r="1514" spans="27:41" ht="12.75"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</row>
    <row r="1515" spans="27:41" ht="12.75"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</row>
    <row r="1516" spans="27:41" ht="12.75"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</row>
    <row r="1517" spans="27:41" ht="12.75"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</row>
    <row r="1518" spans="27:41" ht="12.75"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</row>
    <row r="1519" spans="27:41" ht="12.75"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</row>
    <row r="1520" spans="27:41" ht="12.75"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</row>
    <row r="1521" spans="27:41" ht="12.75"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</row>
    <row r="1522" spans="27:41" ht="12.75"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</row>
    <row r="1523" spans="27:41" ht="12.75"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</row>
    <row r="1524" spans="27:41" ht="12.75"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</row>
    <row r="1525" spans="27:41" ht="12.75"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</row>
    <row r="1526" spans="27:41" ht="12.75"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</row>
    <row r="1527" spans="27:41" ht="12.75"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</row>
    <row r="1528" spans="27:41" ht="12.75"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</row>
    <row r="1529" spans="27:41" ht="12.75"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</row>
    <row r="1530" spans="27:41" ht="12.75"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</row>
    <row r="1531" spans="27:41" ht="12.75"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</row>
    <row r="1532" spans="27:41" ht="12.75"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</row>
    <row r="1533" spans="27:41" ht="12.75"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</row>
    <row r="1534" spans="27:41" ht="12.75"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</row>
    <row r="1535" spans="27:41" ht="12.75"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</row>
    <row r="1536" spans="27:41" ht="12.75"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</row>
    <row r="1537" spans="27:41" ht="12.75"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</row>
    <row r="1538" spans="27:41" ht="12.75"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</row>
    <row r="1539" spans="27:41" ht="12.75"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</row>
    <row r="1540" spans="27:41" ht="12.75"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</row>
    <row r="1541" spans="27:41" ht="12.75"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</row>
    <row r="1542" spans="27:41" ht="12.75"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</row>
    <row r="1543" spans="27:41" ht="12.75"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</row>
    <row r="1544" spans="27:41" ht="12.75"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</row>
    <row r="1545" spans="27:41" ht="12.75"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</row>
    <row r="1546" spans="27:41" ht="12.75"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</row>
    <row r="1547" spans="27:41" ht="12.75"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</row>
    <row r="1548" spans="27:41" ht="12.75"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</row>
    <row r="1549" spans="27:41" ht="12.75"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</row>
    <row r="1550" spans="27:41" ht="12.75"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</row>
    <row r="1551" spans="27:41" ht="12.75"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</row>
    <row r="1552" spans="27:41" ht="12.75"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</row>
    <row r="1553" spans="27:41" ht="12.75"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</row>
    <row r="1554" spans="27:41" ht="12.75"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</row>
    <row r="1555" spans="27:41" ht="12.75"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</row>
    <row r="1556" spans="27:41" ht="12.75"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</row>
    <row r="1557" spans="27:41" ht="12.75"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</row>
    <row r="1558" spans="27:41" ht="12.75"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</row>
    <row r="1559" spans="27:41" ht="12.75"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</row>
    <row r="1560" spans="27:41" ht="12.75"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</row>
    <row r="1561" spans="27:41" ht="12.75"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</row>
    <row r="1562" spans="27:41" ht="12.75"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</row>
    <row r="1563" spans="27:41" ht="12.75"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</row>
    <row r="1564" spans="27:41" ht="12.75"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</row>
    <row r="1565" spans="27:41" ht="12.75"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</row>
    <row r="1566" spans="27:41" ht="12.75"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</row>
    <row r="1567" spans="27:41" ht="12.75"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</row>
    <row r="1568" spans="27:41" ht="12.75"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</row>
    <row r="1569" spans="27:41" ht="12.75"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</row>
  </sheetData>
  <sheetProtection/>
  <mergeCells count="44">
    <mergeCell ref="Z5:Z8"/>
    <mergeCell ref="T6:Y6"/>
    <mergeCell ref="N7:O7"/>
    <mergeCell ref="C5:G5"/>
    <mergeCell ref="H7:I7"/>
    <mergeCell ref="E6:E8"/>
    <mergeCell ref="K7:L7"/>
    <mergeCell ref="G6:G8"/>
    <mergeCell ref="AA5:AA8"/>
    <mergeCell ref="H5:Y5"/>
    <mergeCell ref="H6:M6"/>
    <mergeCell ref="M7:M8"/>
    <mergeCell ref="N6:S6"/>
    <mergeCell ref="H29:I29"/>
    <mergeCell ref="Q29:R29"/>
    <mergeCell ref="T29:U29"/>
    <mergeCell ref="S7:S8"/>
    <mergeCell ref="Y7:Y8"/>
    <mergeCell ref="B3:F3"/>
    <mergeCell ref="F6:F8"/>
    <mergeCell ref="A5:A8"/>
    <mergeCell ref="B5:B8"/>
    <mergeCell ref="C6:C8"/>
    <mergeCell ref="D6:D8"/>
    <mergeCell ref="Q30:R30"/>
    <mergeCell ref="Q7:R7"/>
    <mergeCell ref="W7:X7"/>
    <mergeCell ref="T7:U7"/>
    <mergeCell ref="H30:I30"/>
    <mergeCell ref="N29:O29"/>
    <mergeCell ref="V7:V8"/>
    <mergeCell ref="W29:X29"/>
    <mergeCell ref="J7:J8"/>
    <mergeCell ref="P7:P8"/>
    <mergeCell ref="AA26:AA31"/>
    <mergeCell ref="A26:A31"/>
    <mergeCell ref="T30:U30"/>
    <mergeCell ref="W30:X30"/>
    <mergeCell ref="H31:L31"/>
    <mergeCell ref="N31:R31"/>
    <mergeCell ref="N30:O30"/>
    <mergeCell ref="K29:L29"/>
    <mergeCell ref="T31:X31"/>
    <mergeCell ref="K30:L30"/>
  </mergeCells>
  <printOptions/>
  <pageMargins left="0.5905511811023623" right="0.4724409448818898" top="0.31496062992125984" bottom="0.5118110236220472" header="0.35433070866141736" footer="0.5118110236220472"/>
  <pageSetup orientation="landscape" paperSize="9" scale="54" r:id="rId1"/>
  <headerFooter alignWithMargins="0">
    <oddHeader>&amp;RZałącznik 1.3
do Programu studiów
(Uchwała Senatu  8/2021
zał. 9)</oddHeader>
  </headerFooter>
  <colBreaks count="1" manualBreakCount="1">
    <brk id="27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P1574"/>
  <sheetViews>
    <sheetView tabSelected="1" view="pageLayout" zoomScale="70" zoomScaleNormal="70" zoomScalePageLayoutView="70" workbookViewId="0" topLeftCell="A1">
      <selection activeCell="M26" sqref="M26"/>
    </sheetView>
  </sheetViews>
  <sheetFormatPr defaultColWidth="9.00390625" defaultRowHeight="12.75"/>
  <cols>
    <col min="1" max="1" width="4.00390625" style="20" customWidth="1"/>
    <col min="2" max="2" width="5.375" style="20" customWidth="1"/>
    <col min="3" max="3" width="57.25390625" style="20" customWidth="1"/>
    <col min="4" max="4" width="7.375" style="19" customWidth="1"/>
    <col min="5" max="5" width="7.00390625" style="19" customWidth="1"/>
    <col min="6" max="6" width="8.00390625" style="19" customWidth="1"/>
    <col min="7" max="7" width="7.625" style="19" customWidth="1"/>
    <col min="8" max="8" width="9.375" style="19" customWidth="1"/>
    <col min="9" max="26" width="6.375" style="19" customWidth="1"/>
    <col min="27" max="27" width="7.00390625" style="19" customWidth="1"/>
    <col min="28" max="28" width="9.625" style="20" customWidth="1"/>
    <col min="29" max="29" width="5.625" style="20" customWidth="1"/>
    <col min="30" max="16384" width="9.125" style="20" customWidth="1"/>
  </cols>
  <sheetData>
    <row r="1" spans="2:9" ht="23.25">
      <c r="B1" s="163" t="s">
        <v>28</v>
      </c>
      <c r="C1" s="164"/>
      <c r="I1" s="165" t="s">
        <v>51</v>
      </c>
    </row>
    <row r="2" spans="8:18" ht="12.75"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3:18" ht="18">
      <c r="C3" s="323" t="s">
        <v>162</v>
      </c>
      <c r="D3" s="323"/>
      <c r="E3" s="323"/>
      <c r="F3" s="323"/>
      <c r="G3" s="323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9:23" ht="13.5" thickBot="1">
      <c r="S4" s="167"/>
      <c r="T4" s="167"/>
      <c r="U4" s="167"/>
      <c r="V4" s="167"/>
      <c r="W4" s="167"/>
    </row>
    <row r="5" spans="2:28" ht="13.5" customHeight="1" thickBot="1">
      <c r="B5" s="292" t="s">
        <v>0</v>
      </c>
      <c r="C5" s="295" t="s">
        <v>1</v>
      </c>
      <c r="D5" s="282" t="s">
        <v>2</v>
      </c>
      <c r="E5" s="282"/>
      <c r="F5" s="282"/>
      <c r="G5" s="282"/>
      <c r="H5" s="282"/>
      <c r="I5" s="300" t="s">
        <v>3</v>
      </c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297" t="s">
        <v>4</v>
      </c>
      <c r="AB5" s="297" t="s">
        <v>41</v>
      </c>
    </row>
    <row r="6" spans="2:28" ht="13.5" thickBot="1">
      <c r="B6" s="293"/>
      <c r="C6" s="295"/>
      <c r="D6" s="296" t="s">
        <v>5</v>
      </c>
      <c r="E6" s="296" t="s">
        <v>6</v>
      </c>
      <c r="F6" s="296" t="s">
        <v>7</v>
      </c>
      <c r="G6" s="315" t="s">
        <v>60</v>
      </c>
      <c r="H6" s="315" t="s">
        <v>34</v>
      </c>
      <c r="I6" s="286" t="s">
        <v>8</v>
      </c>
      <c r="J6" s="287"/>
      <c r="K6" s="287"/>
      <c r="L6" s="287"/>
      <c r="M6" s="287"/>
      <c r="N6" s="288"/>
      <c r="O6" s="286" t="s">
        <v>9</v>
      </c>
      <c r="P6" s="287"/>
      <c r="Q6" s="287"/>
      <c r="R6" s="287"/>
      <c r="S6" s="287"/>
      <c r="T6" s="288"/>
      <c r="U6" s="286" t="s">
        <v>10</v>
      </c>
      <c r="V6" s="287"/>
      <c r="W6" s="287"/>
      <c r="X6" s="287"/>
      <c r="Y6" s="287"/>
      <c r="Z6" s="288"/>
      <c r="AA6" s="298"/>
      <c r="AB6" s="298"/>
    </row>
    <row r="7" spans="2:28" ht="13.5" thickBot="1">
      <c r="B7" s="293"/>
      <c r="C7" s="295"/>
      <c r="D7" s="296"/>
      <c r="E7" s="296"/>
      <c r="F7" s="296"/>
      <c r="G7" s="315"/>
      <c r="H7" s="315"/>
      <c r="I7" s="282" t="s">
        <v>11</v>
      </c>
      <c r="J7" s="282"/>
      <c r="K7" s="206"/>
      <c r="L7" s="282" t="s">
        <v>12</v>
      </c>
      <c r="M7" s="282"/>
      <c r="N7" s="283" t="s">
        <v>40</v>
      </c>
      <c r="O7" s="282" t="s">
        <v>13</v>
      </c>
      <c r="P7" s="282"/>
      <c r="Q7" s="206"/>
      <c r="R7" s="282" t="s">
        <v>14</v>
      </c>
      <c r="S7" s="282"/>
      <c r="T7" s="283" t="s">
        <v>40</v>
      </c>
      <c r="U7" s="282" t="s">
        <v>15</v>
      </c>
      <c r="V7" s="282"/>
      <c r="W7" s="206"/>
      <c r="X7" s="282" t="s">
        <v>16</v>
      </c>
      <c r="Y7" s="282"/>
      <c r="Z7" s="283" t="s">
        <v>40</v>
      </c>
      <c r="AA7" s="298"/>
      <c r="AB7" s="298"/>
    </row>
    <row r="8" spans="2:28" ht="13.5" thickBot="1">
      <c r="B8" s="293"/>
      <c r="C8" s="292"/>
      <c r="D8" s="314"/>
      <c r="E8" s="314"/>
      <c r="F8" s="314"/>
      <c r="G8" s="289"/>
      <c r="H8" s="289"/>
      <c r="I8" s="206" t="s">
        <v>17</v>
      </c>
      <c r="J8" s="206" t="s">
        <v>18</v>
      </c>
      <c r="K8" s="206"/>
      <c r="L8" s="206" t="s">
        <v>19</v>
      </c>
      <c r="M8" s="206" t="s">
        <v>18</v>
      </c>
      <c r="N8" s="284"/>
      <c r="O8" s="206" t="s">
        <v>17</v>
      </c>
      <c r="P8" s="206" t="s">
        <v>18</v>
      </c>
      <c r="Q8" s="206"/>
      <c r="R8" s="206" t="s">
        <v>17</v>
      </c>
      <c r="S8" s="206" t="s">
        <v>18</v>
      </c>
      <c r="T8" s="284"/>
      <c r="U8" s="206" t="s">
        <v>17</v>
      </c>
      <c r="V8" s="206" t="s">
        <v>18</v>
      </c>
      <c r="W8" s="206"/>
      <c r="X8" s="206" t="s">
        <v>17</v>
      </c>
      <c r="Y8" s="206" t="s">
        <v>18</v>
      </c>
      <c r="Z8" s="284"/>
      <c r="AA8" s="299"/>
      <c r="AB8" s="299"/>
    </row>
    <row r="9" spans="2:28" ht="13.5" thickBot="1">
      <c r="B9" s="206">
        <v>1</v>
      </c>
      <c r="C9" s="210">
        <v>2</v>
      </c>
      <c r="D9" s="206">
        <v>3</v>
      </c>
      <c r="E9" s="211">
        <v>4</v>
      </c>
      <c r="F9" s="206">
        <v>5</v>
      </c>
      <c r="G9" s="206">
        <v>6</v>
      </c>
      <c r="H9" s="206">
        <v>7</v>
      </c>
      <c r="I9" s="276">
        <v>8</v>
      </c>
      <c r="J9" s="275">
        <v>9</v>
      </c>
      <c r="K9" s="276">
        <v>10</v>
      </c>
      <c r="L9" s="276">
        <v>11</v>
      </c>
      <c r="M9" s="276">
        <v>12</v>
      </c>
      <c r="N9" s="276">
        <v>13</v>
      </c>
      <c r="O9" s="275">
        <v>14</v>
      </c>
      <c r="P9" s="276">
        <v>15</v>
      </c>
      <c r="Q9" s="276">
        <v>16</v>
      </c>
      <c r="R9" s="276">
        <v>17</v>
      </c>
      <c r="S9" s="276">
        <v>18</v>
      </c>
      <c r="T9" s="275">
        <v>19</v>
      </c>
      <c r="U9" s="276">
        <v>20</v>
      </c>
      <c r="V9" s="276">
        <v>21</v>
      </c>
      <c r="W9" s="276">
        <v>22</v>
      </c>
      <c r="X9" s="276">
        <v>23</v>
      </c>
      <c r="Y9" s="275">
        <v>24</v>
      </c>
      <c r="Z9" s="276">
        <v>25</v>
      </c>
      <c r="AA9" s="276">
        <v>26</v>
      </c>
      <c r="AB9" s="276">
        <v>27</v>
      </c>
    </row>
    <row r="10" spans="2:42" ht="12.75">
      <c r="B10" s="24"/>
      <c r="C10" s="25" t="s">
        <v>37</v>
      </c>
      <c r="D10" s="48"/>
      <c r="E10" s="43"/>
      <c r="F10" s="49"/>
      <c r="G10" s="43"/>
      <c r="H10" s="43"/>
      <c r="I10" s="73"/>
      <c r="J10" s="72"/>
      <c r="K10" s="72"/>
      <c r="L10" s="72"/>
      <c r="M10" s="72"/>
      <c r="N10" s="81"/>
      <c r="O10" s="73"/>
      <c r="P10" s="72"/>
      <c r="Q10" s="72"/>
      <c r="R10" s="72"/>
      <c r="S10" s="72"/>
      <c r="T10" s="81"/>
      <c r="U10" s="73"/>
      <c r="V10" s="72"/>
      <c r="W10" s="72"/>
      <c r="X10" s="72"/>
      <c r="Y10" s="72"/>
      <c r="Z10" s="30"/>
      <c r="AA10" s="31"/>
      <c r="AB10" s="74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2:42" s="51" customFormat="1" ht="20.25" customHeight="1">
      <c r="B11" s="24">
        <v>1</v>
      </c>
      <c r="C11" s="168" t="s">
        <v>163</v>
      </c>
      <c r="D11" s="169" t="s">
        <v>32</v>
      </c>
      <c r="E11" s="170">
        <f>F11+G11</f>
        <v>30</v>
      </c>
      <c r="F11" s="102">
        <f>I11+L11+R11+O11+U11+X11</f>
        <v>15</v>
      </c>
      <c r="G11" s="101">
        <f>J11+M11+P11+S11+Y11+V11</f>
        <v>15</v>
      </c>
      <c r="H11" s="35"/>
      <c r="I11" s="60"/>
      <c r="J11" s="58"/>
      <c r="K11" s="58"/>
      <c r="L11" s="58"/>
      <c r="M11" s="58"/>
      <c r="N11" s="59"/>
      <c r="O11" s="60"/>
      <c r="P11" s="58"/>
      <c r="Q11" s="58"/>
      <c r="R11" s="58"/>
      <c r="S11" s="58"/>
      <c r="T11" s="59"/>
      <c r="U11" s="57">
        <v>15</v>
      </c>
      <c r="V11" s="58">
        <v>15</v>
      </c>
      <c r="W11" s="58">
        <v>2</v>
      </c>
      <c r="X11" s="171"/>
      <c r="Y11" s="171"/>
      <c r="Z11" s="59"/>
      <c r="AA11" s="172">
        <f>Z11+W11+T11+Q11+N11+K11</f>
        <v>2</v>
      </c>
      <c r="AB11" s="99" t="s">
        <v>149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2:42" s="51" customFormat="1" ht="20.25" customHeight="1">
      <c r="B12" s="24">
        <v>2</v>
      </c>
      <c r="C12" s="168" t="s">
        <v>164</v>
      </c>
      <c r="D12" s="169" t="s">
        <v>32</v>
      </c>
      <c r="E12" s="170">
        <f aca="true" t="shared" si="0" ref="E12:E26">F12+G12</f>
        <v>15</v>
      </c>
      <c r="F12" s="102">
        <f aca="true" t="shared" si="1" ref="F12:F31">I12+L12+R12+O12+U12+X12</f>
        <v>15</v>
      </c>
      <c r="G12" s="101">
        <f>J12+M12+P12+S12+Y12+V12</f>
        <v>0</v>
      </c>
      <c r="H12" s="35"/>
      <c r="I12" s="60"/>
      <c r="J12" s="58"/>
      <c r="K12" s="58"/>
      <c r="L12" s="58"/>
      <c r="M12" s="58"/>
      <c r="N12" s="59"/>
      <c r="O12" s="60"/>
      <c r="P12" s="58"/>
      <c r="Q12" s="58"/>
      <c r="R12" s="58"/>
      <c r="S12" s="58"/>
      <c r="T12" s="59"/>
      <c r="U12" s="57">
        <v>15</v>
      </c>
      <c r="V12" s="58"/>
      <c r="W12" s="58">
        <v>1</v>
      </c>
      <c r="X12" s="171"/>
      <c r="Y12" s="171"/>
      <c r="Z12" s="59"/>
      <c r="AA12" s="172">
        <f aca="true" t="shared" si="2" ref="AA12:AA31">Z12+W12+T12+Q12+N12+K12</f>
        <v>1</v>
      </c>
      <c r="AB12" s="99" t="s">
        <v>150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2:42" s="51" customFormat="1" ht="20.25" customHeight="1">
      <c r="B13" s="24">
        <v>3</v>
      </c>
      <c r="C13" s="168" t="s">
        <v>165</v>
      </c>
      <c r="D13" s="169" t="s">
        <v>32</v>
      </c>
      <c r="E13" s="170">
        <f t="shared" si="0"/>
        <v>15</v>
      </c>
      <c r="F13" s="102">
        <f t="shared" si="1"/>
        <v>5</v>
      </c>
      <c r="G13" s="101">
        <f>J13+M13+P13+S13+Y13+V13</f>
        <v>10</v>
      </c>
      <c r="H13" s="35"/>
      <c r="I13" s="60"/>
      <c r="J13" s="58"/>
      <c r="K13" s="58"/>
      <c r="L13" s="58"/>
      <c r="M13" s="58"/>
      <c r="N13" s="59"/>
      <c r="O13" s="60"/>
      <c r="P13" s="58"/>
      <c r="Q13" s="58"/>
      <c r="R13" s="58"/>
      <c r="S13" s="58"/>
      <c r="T13" s="59"/>
      <c r="U13" s="57">
        <v>5</v>
      </c>
      <c r="V13" s="58">
        <v>10</v>
      </c>
      <c r="W13" s="58">
        <v>1</v>
      </c>
      <c r="X13" s="171"/>
      <c r="Y13" s="171"/>
      <c r="Z13" s="59"/>
      <c r="AA13" s="172">
        <f t="shared" si="2"/>
        <v>1</v>
      </c>
      <c r="AB13" s="99" t="s">
        <v>151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2:42" s="51" customFormat="1" ht="20.25" customHeight="1">
      <c r="B14" s="24">
        <v>4</v>
      </c>
      <c r="C14" s="168" t="s">
        <v>166</v>
      </c>
      <c r="D14" s="169" t="s">
        <v>32</v>
      </c>
      <c r="E14" s="170">
        <f t="shared" si="0"/>
        <v>25</v>
      </c>
      <c r="F14" s="102">
        <f t="shared" si="1"/>
        <v>10</v>
      </c>
      <c r="G14" s="101">
        <f>J14+M14+P14+S14+Y14+V14</f>
        <v>15</v>
      </c>
      <c r="H14" s="35"/>
      <c r="I14" s="60"/>
      <c r="J14" s="58"/>
      <c r="K14" s="58"/>
      <c r="L14" s="58"/>
      <c r="M14" s="58"/>
      <c r="N14" s="59"/>
      <c r="O14" s="60"/>
      <c r="P14" s="58"/>
      <c r="Q14" s="58"/>
      <c r="R14" s="58"/>
      <c r="S14" s="58"/>
      <c r="T14" s="59"/>
      <c r="U14" s="57">
        <v>10</v>
      </c>
      <c r="V14" s="58">
        <v>15</v>
      </c>
      <c r="W14" s="58">
        <v>1</v>
      </c>
      <c r="X14" s="171"/>
      <c r="Y14" s="171"/>
      <c r="Z14" s="59"/>
      <c r="AA14" s="172">
        <f t="shared" si="2"/>
        <v>1</v>
      </c>
      <c r="AB14" s="99" t="s">
        <v>152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2:42" s="51" customFormat="1" ht="27.75" customHeight="1">
      <c r="B15" s="24">
        <v>5</v>
      </c>
      <c r="C15" s="168" t="s">
        <v>167</v>
      </c>
      <c r="D15" s="169" t="s">
        <v>32</v>
      </c>
      <c r="E15" s="170">
        <f t="shared" si="0"/>
        <v>40</v>
      </c>
      <c r="F15" s="102">
        <f t="shared" si="1"/>
        <v>15</v>
      </c>
      <c r="G15" s="101">
        <f>J15+M15+P15+S15+Y15+V15</f>
        <v>25</v>
      </c>
      <c r="H15" s="35"/>
      <c r="I15" s="60"/>
      <c r="J15" s="58"/>
      <c r="K15" s="58"/>
      <c r="L15" s="58"/>
      <c r="M15" s="58"/>
      <c r="N15" s="59"/>
      <c r="O15" s="60"/>
      <c r="P15" s="58"/>
      <c r="Q15" s="58"/>
      <c r="R15" s="58"/>
      <c r="S15" s="58"/>
      <c r="T15" s="59"/>
      <c r="U15" s="57">
        <v>15</v>
      </c>
      <c r="V15" s="58">
        <v>25</v>
      </c>
      <c r="W15" s="58">
        <v>3</v>
      </c>
      <c r="X15" s="171"/>
      <c r="Y15" s="171"/>
      <c r="Z15" s="59"/>
      <c r="AA15" s="172">
        <f t="shared" si="2"/>
        <v>3</v>
      </c>
      <c r="AB15" s="99" t="s">
        <v>153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2:42" s="51" customFormat="1" ht="27.75" customHeight="1">
      <c r="B16" s="24">
        <v>6</v>
      </c>
      <c r="C16" s="168" t="s">
        <v>168</v>
      </c>
      <c r="D16" s="169" t="s">
        <v>32</v>
      </c>
      <c r="E16" s="170">
        <f t="shared" si="0"/>
        <v>15</v>
      </c>
      <c r="F16" s="102">
        <f t="shared" si="1"/>
        <v>15</v>
      </c>
      <c r="G16" s="101">
        <f aca="true" t="shared" si="3" ref="G16:G29">J16+M16+P16+S16+Y16+V16</f>
        <v>0</v>
      </c>
      <c r="H16" s="35"/>
      <c r="I16" s="60"/>
      <c r="J16" s="58"/>
      <c r="K16" s="58"/>
      <c r="L16" s="58"/>
      <c r="M16" s="58"/>
      <c r="N16" s="59"/>
      <c r="O16" s="60"/>
      <c r="P16" s="58"/>
      <c r="Q16" s="58"/>
      <c r="R16" s="58"/>
      <c r="S16" s="58"/>
      <c r="T16" s="59"/>
      <c r="U16" s="57">
        <v>15</v>
      </c>
      <c r="V16" s="58"/>
      <c r="W16" s="58">
        <v>1</v>
      </c>
      <c r="X16" s="171"/>
      <c r="Y16" s="171"/>
      <c r="Z16" s="59"/>
      <c r="AA16" s="172">
        <f t="shared" si="2"/>
        <v>1</v>
      </c>
      <c r="AB16" s="99" t="s">
        <v>154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2:42" s="51" customFormat="1" ht="20.25" customHeight="1">
      <c r="B17" s="35">
        <v>7</v>
      </c>
      <c r="C17" s="168" t="s">
        <v>147</v>
      </c>
      <c r="D17" s="169" t="s">
        <v>32</v>
      </c>
      <c r="E17" s="170">
        <f t="shared" si="0"/>
        <v>15</v>
      </c>
      <c r="F17" s="102">
        <f t="shared" si="1"/>
        <v>15</v>
      </c>
      <c r="G17" s="101">
        <f t="shared" si="3"/>
        <v>0</v>
      </c>
      <c r="H17" s="35"/>
      <c r="I17" s="60"/>
      <c r="J17" s="58"/>
      <c r="K17" s="58"/>
      <c r="L17" s="58"/>
      <c r="M17" s="58"/>
      <c r="N17" s="59"/>
      <c r="O17" s="60"/>
      <c r="P17" s="58"/>
      <c r="Q17" s="58"/>
      <c r="R17" s="58"/>
      <c r="S17" s="58"/>
      <c r="T17" s="59"/>
      <c r="U17" s="57">
        <v>15</v>
      </c>
      <c r="V17" s="58"/>
      <c r="W17" s="58">
        <v>1</v>
      </c>
      <c r="X17" s="171"/>
      <c r="Y17" s="171"/>
      <c r="Z17" s="59"/>
      <c r="AA17" s="172">
        <f t="shared" si="2"/>
        <v>1</v>
      </c>
      <c r="AB17" s="99" t="s">
        <v>155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2:42" s="51" customFormat="1" ht="20.25" customHeight="1">
      <c r="B18" s="24">
        <v>8</v>
      </c>
      <c r="C18" s="168" t="s">
        <v>169</v>
      </c>
      <c r="D18" s="169" t="s">
        <v>32</v>
      </c>
      <c r="E18" s="170">
        <f t="shared" si="0"/>
        <v>25</v>
      </c>
      <c r="F18" s="102">
        <f t="shared" si="1"/>
        <v>15</v>
      </c>
      <c r="G18" s="101">
        <f t="shared" si="3"/>
        <v>10</v>
      </c>
      <c r="H18" s="35"/>
      <c r="I18" s="60"/>
      <c r="J18" s="58"/>
      <c r="K18" s="58"/>
      <c r="L18" s="58"/>
      <c r="M18" s="58"/>
      <c r="N18" s="59"/>
      <c r="O18" s="60"/>
      <c r="P18" s="58"/>
      <c r="Q18" s="58"/>
      <c r="R18" s="58"/>
      <c r="S18" s="58"/>
      <c r="T18" s="59"/>
      <c r="U18" s="57">
        <v>15</v>
      </c>
      <c r="V18" s="58">
        <v>10</v>
      </c>
      <c r="W18" s="58">
        <v>2</v>
      </c>
      <c r="X18" s="171"/>
      <c r="Y18" s="171"/>
      <c r="Z18" s="59"/>
      <c r="AA18" s="172">
        <f t="shared" si="2"/>
        <v>2</v>
      </c>
      <c r="AB18" s="99" t="s">
        <v>156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2:42" s="51" customFormat="1" ht="20.25" customHeight="1">
      <c r="B19" s="24">
        <v>9</v>
      </c>
      <c r="C19" s="168" t="s">
        <v>170</v>
      </c>
      <c r="D19" s="35" t="s">
        <v>20</v>
      </c>
      <c r="E19" s="170">
        <f aca="true" t="shared" si="4" ref="E19:E24">F19+G19</f>
        <v>20</v>
      </c>
      <c r="F19" s="102">
        <f t="shared" si="1"/>
        <v>10</v>
      </c>
      <c r="G19" s="101">
        <f t="shared" si="3"/>
        <v>10</v>
      </c>
      <c r="H19" s="35"/>
      <c r="I19" s="60"/>
      <c r="J19" s="58"/>
      <c r="K19" s="58"/>
      <c r="L19" s="58"/>
      <c r="M19" s="58"/>
      <c r="N19" s="59"/>
      <c r="O19" s="60"/>
      <c r="P19" s="58"/>
      <c r="Q19" s="58"/>
      <c r="R19" s="58"/>
      <c r="S19" s="58"/>
      <c r="T19" s="59"/>
      <c r="U19" s="57">
        <v>10</v>
      </c>
      <c r="V19" s="58">
        <v>10</v>
      </c>
      <c r="W19" s="58">
        <v>2</v>
      </c>
      <c r="X19" s="171"/>
      <c r="Y19" s="171"/>
      <c r="Z19" s="59"/>
      <c r="AA19" s="172">
        <f t="shared" si="2"/>
        <v>2</v>
      </c>
      <c r="AB19" s="99" t="s">
        <v>182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2:42" s="51" customFormat="1" ht="20.25" customHeight="1">
      <c r="B20" s="24">
        <v>10</v>
      </c>
      <c r="C20" s="168" t="s">
        <v>171</v>
      </c>
      <c r="D20" s="169" t="s">
        <v>32</v>
      </c>
      <c r="E20" s="170">
        <f t="shared" si="4"/>
        <v>20</v>
      </c>
      <c r="F20" s="102">
        <f t="shared" si="1"/>
        <v>10</v>
      </c>
      <c r="G20" s="101">
        <f t="shared" si="3"/>
        <v>10</v>
      </c>
      <c r="H20" s="35"/>
      <c r="I20" s="60"/>
      <c r="J20" s="58"/>
      <c r="K20" s="58"/>
      <c r="L20" s="58"/>
      <c r="M20" s="58"/>
      <c r="N20" s="59"/>
      <c r="O20" s="60"/>
      <c r="P20" s="58"/>
      <c r="Q20" s="58"/>
      <c r="R20" s="58"/>
      <c r="S20" s="58"/>
      <c r="T20" s="59"/>
      <c r="U20" s="57">
        <v>10</v>
      </c>
      <c r="V20" s="58">
        <v>10</v>
      </c>
      <c r="W20" s="58">
        <v>2</v>
      </c>
      <c r="X20" s="171"/>
      <c r="Y20" s="171"/>
      <c r="Z20" s="59"/>
      <c r="AA20" s="172">
        <f t="shared" si="2"/>
        <v>2</v>
      </c>
      <c r="AB20" s="99" t="s">
        <v>183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2:42" s="51" customFormat="1" ht="20.25" customHeight="1">
      <c r="B21" s="24">
        <v>11</v>
      </c>
      <c r="C21" s="168" t="s">
        <v>172</v>
      </c>
      <c r="D21" s="169" t="s">
        <v>32</v>
      </c>
      <c r="E21" s="170">
        <f t="shared" si="4"/>
        <v>25</v>
      </c>
      <c r="F21" s="102">
        <f t="shared" si="1"/>
        <v>15</v>
      </c>
      <c r="G21" s="101">
        <f t="shared" si="3"/>
        <v>10</v>
      </c>
      <c r="H21" s="35"/>
      <c r="I21" s="60"/>
      <c r="J21" s="58"/>
      <c r="K21" s="58"/>
      <c r="L21" s="58"/>
      <c r="M21" s="58"/>
      <c r="N21" s="59"/>
      <c r="O21" s="60"/>
      <c r="P21" s="58"/>
      <c r="Q21" s="58"/>
      <c r="R21" s="58"/>
      <c r="S21" s="58"/>
      <c r="T21" s="59"/>
      <c r="U21" s="60"/>
      <c r="V21" s="58"/>
      <c r="W21" s="60"/>
      <c r="X21" s="60">
        <v>15</v>
      </c>
      <c r="Y21" s="58">
        <v>10</v>
      </c>
      <c r="Z21" s="59">
        <v>1</v>
      </c>
      <c r="AA21" s="172">
        <f t="shared" si="2"/>
        <v>1</v>
      </c>
      <c r="AB21" s="99" t="s">
        <v>184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2:42" s="51" customFormat="1" ht="20.25" customHeight="1">
      <c r="B22" s="24">
        <v>12</v>
      </c>
      <c r="C22" s="168" t="s">
        <v>173</v>
      </c>
      <c r="D22" s="169" t="s">
        <v>20</v>
      </c>
      <c r="E22" s="170">
        <f t="shared" si="4"/>
        <v>40</v>
      </c>
      <c r="F22" s="102">
        <f t="shared" si="1"/>
        <v>15</v>
      </c>
      <c r="G22" s="101">
        <f t="shared" si="3"/>
        <v>25</v>
      </c>
      <c r="H22" s="35"/>
      <c r="I22" s="60"/>
      <c r="J22" s="58"/>
      <c r="K22" s="58"/>
      <c r="L22" s="58"/>
      <c r="M22" s="58"/>
      <c r="N22" s="59"/>
      <c r="O22" s="60"/>
      <c r="P22" s="58"/>
      <c r="Q22" s="58"/>
      <c r="R22" s="58"/>
      <c r="S22" s="58"/>
      <c r="T22" s="59"/>
      <c r="U22" s="60"/>
      <c r="V22" s="58"/>
      <c r="W22" s="60"/>
      <c r="X22" s="60">
        <v>15</v>
      </c>
      <c r="Y22" s="237">
        <v>25</v>
      </c>
      <c r="Z22" s="59">
        <v>3</v>
      </c>
      <c r="AA22" s="172">
        <f t="shared" si="2"/>
        <v>3</v>
      </c>
      <c r="AB22" s="99" t="s">
        <v>185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2:42" s="51" customFormat="1" ht="27.75" customHeight="1">
      <c r="B23" s="24">
        <v>13</v>
      </c>
      <c r="C23" s="168" t="s">
        <v>174</v>
      </c>
      <c r="D23" s="35" t="s">
        <v>20</v>
      </c>
      <c r="E23" s="170">
        <f t="shared" si="4"/>
        <v>30</v>
      </c>
      <c r="F23" s="102">
        <f t="shared" si="1"/>
        <v>15</v>
      </c>
      <c r="G23" s="101">
        <f t="shared" si="3"/>
        <v>15</v>
      </c>
      <c r="H23" s="35"/>
      <c r="I23" s="60"/>
      <c r="J23" s="58"/>
      <c r="K23" s="58"/>
      <c r="L23" s="58"/>
      <c r="M23" s="58"/>
      <c r="N23" s="59"/>
      <c r="O23" s="60"/>
      <c r="P23" s="58"/>
      <c r="Q23" s="58"/>
      <c r="R23" s="58"/>
      <c r="S23" s="58"/>
      <c r="T23" s="59"/>
      <c r="U23" s="60"/>
      <c r="V23" s="58"/>
      <c r="W23" s="60"/>
      <c r="X23" s="60">
        <v>15</v>
      </c>
      <c r="Y23" s="58">
        <v>15</v>
      </c>
      <c r="Z23" s="59">
        <v>2</v>
      </c>
      <c r="AA23" s="172">
        <f t="shared" si="2"/>
        <v>2</v>
      </c>
      <c r="AB23" s="99" t="s">
        <v>186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2:42" s="51" customFormat="1" ht="20.25" customHeight="1">
      <c r="B24" s="24">
        <v>14</v>
      </c>
      <c r="C24" s="168" t="s">
        <v>175</v>
      </c>
      <c r="D24" s="35" t="s">
        <v>20</v>
      </c>
      <c r="E24" s="170">
        <f t="shared" si="4"/>
        <v>40</v>
      </c>
      <c r="F24" s="102">
        <f t="shared" si="1"/>
        <v>15</v>
      </c>
      <c r="G24" s="101">
        <f t="shared" si="3"/>
        <v>25</v>
      </c>
      <c r="H24" s="35"/>
      <c r="I24" s="60"/>
      <c r="J24" s="58"/>
      <c r="K24" s="58"/>
      <c r="L24" s="58"/>
      <c r="M24" s="58"/>
      <c r="N24" s="59"/>
      <c r="O24" s="60"/>
      <c r="P24" s="58"/>
      <c r="Q24" s="58"/>
      <c r="R24" s="58"/>
      <c r="S24" s="58"/>
      <c r="T24" s="59"/>
      <c r="U24" s="60"/>
      <c r="V24" s="58"/>
      <c r="W24" s="60"/>
      <c r="X24" s="60">
        <v>15</v>
      </c>
      <c r="Y24" s="237">
        <v>25</v>
      </c>
      <c r="Z24" s="59">
        <v>3</v>
      </c>
      <c r="AA24" s="172">
        <f t="shared" si="2"/>
        <v>3</v>
      </c>
      <c r="AB24" s="99" t="s">
        <v>187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2:42" s="51" customFormat="1" ht="20.25" customHeight="1">
      <c r="B25" s="35">
        <v>15</v>
      </c>
      <c r="C25" s="168" t="s">
        <v>176</v>
      </c>
      <c r="D25" s="35" t="s">
        <v>20</v>
      </c>
      <c r="E25" s="170">
        <f t="shared" si="0"/>
        <v>35</v>
      </c>
      <c r="F25" s="102">
        <f t="shared" si="1"/>
        <v>15</v>
      </c>
      <c r="G25" s="101">
        <f t="shared" si="3"/>
        <v>20</v>
      </c>
      <c r="H25" s="35"/>
      <c r="I25" s="60"/>
      <c r="J25" s="58"/>
      <c r="K25" s="58"/>
      <c r="L25" s="58"/>
      <c r="M25" s="58"/>
      <c r="N25" s="59"/>
      <c r="O25" s="60"/>
      <c r="P25" s="58"/>
      <c r="Q25" s="58"/>
      <c r="R25" s="58"/>
      <c r="S25" s="58"/>
      <c r="T25" s="59"/>
      <c r="U25" s="60"/>
      <c r="V25" s="58"/>
      <c r="W25" s="60"/>
      <c r="X25" s="60">
        <v>15</v>
      </c>
      <c r="Y25" s="237">
        <v>20</v>
      </c>
      <c r="Z25" s="59">
        <v>2</v>
      </c>
      <c r="AA25" s="172">
        <f t="shared" si="2"/>
        <v>2</v>
      </c>
      <c r="AB25" s="99" t="s">
        <v>157</v>
      </c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2:42" s="51" customFormat="1" ht="27.75" customHeight="1">
      <c r="B26" s="24">
        <v>16</v>
      </c>
      <c r="C26" s="168" t="s">
        <v>205</v>
      </c>
      <c r="D26" s="169" t="s">
        <v>32</v>
      </c>
      <c r="E26" s="170">
        <f t="shared" si="0"/>
        <v>25</v>
      </c>
      <c r="F26" s="102">
        <f t="shared" si="1"/>
        <v>10</v>
      </c>
      <c r="G26" s="101">
        <f t="shared" si="3"/>
        <v>15</v>
      </c>
      <c r="H26" s="35"/>
      <c r="I26" s="60"/>
      <c r="J26" s="58"/>
      <c r="K26" s="58"/>
      <c r="L26" s="58"/>
      <c r="M26" s="58"/>
      <c r="N26" s="59"/>
      <c r="O26" s="60"/>
      <c r="P26" s="58"/>
      <c r="Q26" s="58"/>
      <c r="R26" s="58"/>
      <c r="S26" s="58"/>
      <c r="T26" s="59"/>
      <c r="U26" s="60"/>
      <c r="V26" s="58"/>
      <c r="W26" s="60"/>
      <c r="X26" s="60">
        <v>10</v>
      </c>
      <c r="Y26" s="58">
        <v>15</v>
      </c>
      <c r="Z26" s="59">
        <v>2</v>
      </c>
      <c r="AA26" s="172">
        <f t="shared" si="2"/>
        <v>2</v>
      </c>
      <c r="AB26" s="99" t="s">
        <v>158</v>
      </c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2:42" s="51" customFormat="1" ht="27.75" customHeight="1">
      <c r="B27" s="24">
        <v>17</v>
      </c>
      <c r="C27" s="168" t="s">
        <v>177</v>
      </c>
      <c r="D27" s="169" t="s">
        <v>32</v>
      </c>
      <c r="E27" s="170">
        <f>F27+G27</f>
        <v>20</v>
      </c>
      <c r="F27" s="102">
        <f t="shared" si="1"/>
        <v>10</v>
      </c>
      <c r="G27" s="101">
        <f t="shared" si="3"/>
        <v>10</v>
      </c>
      <c r="H27" s="35"/>
      <c r="I27" s="60"/>
      <c r="J27" s="58"/>
      <c r="K27" s="58"/>
      <c r="L27" s="58"/>
      <c r="M27" s="58"/>
      <c r="N27" s="59"/>
      <c r="O27" s="60"/>
      <c r="P27" s="58"/>
      <c r="Q27" s="58"/>
      <c r="R27" s="58"/>
      <c r="S27" s="58"/>
      <c r="T27" s="59"/>
      <c r="U27" s="60"/>
      <c r="V27" s="58"/>
      <c r="W27" s="60"/>
      <c r="X27" s="60">
        <v>10</v>
      </c>
      <c r="Y27" s="58">
        <v>10</v>
      </c>
      <c r="Z27" s="59">
        <v>1</v>
      </c>
      <c r="AA27" s="172">
        <f t="shared" si="2"/>
        <v>1</v>
      </c>
      <c r="AB27" s="99" t="s">
        <v>159</v>
      </c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2:42" s="51" customFormat="1" ht="20.25" customHeight="1">
      <c r="B28" s="24">
        <v>18</v>
      </c>
      <c r="C28" s="168" t="s">
        <v>181</v>
      </c>
      <c r="D28" s="169" t="s">
        <v>32</v>
      </c>
      <c r="E28" s="170">
        <f>F28+G28</f>
        <v>25</v>
      </c>
      <c r="F28" s="102">
        <f t="shared" si="1"/>
        <v>10</v>
      </c>
      <c r="G28" s="101">
        <f t="shared" si="3"/>
        <v>15</v>
      </c>
      <c r="H28" s="35"/>
      <c r="I28" s="60"/>
      <c r="J28" s="58"/>
      <c r="K28" s="58"/>
      <c r="L28" s="58"/>
      <c r="M28" s="58"/>
      <c r="N28" s="59"/>
      <c r="O28" s="60"/>
      <c r="P28" s="58"/>
      <c r="Q28" s="58"/>
      <c r="R28" s="58"/>
      <c r="S28" s="58"/>
      <c r="T28" s="59"/>
      <c r="U28" s="60"/>
      <c r="V28" s="58"/>
      <c r="W28" s="60"/>
      <c r="X28" s="60">
        <v>10</v>
      </c>
      <c r="Y28" s="58">
        <v>15</v>
      </c>
      <c r="Z28" s="59">
        <v>1</v>
      </c>
      <c r="AA28" s="172">
        <f t="shared" si="2"/>
        <v>1</v>
      </c>
      <c r="AB28" s="99" t="s">
        <v>160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2:42" s="51" customFormat="1" ht="27.75" customHeight="1">
      <c r="B29" s="24">
        <v>19</v>
      </c>
      <c r="C29" s="168" t="s">
        <v>178</v>
      </c>
      <c r="D29" s="35" t="s">
        <v>20</v>
      </c>
      <c r="E29" s="170">
        <f>F29+G29</f>
        <v>40</v>
      </c>
      <c r="F29" s="102">
        <f t="shared" si="1"/>
        <v>25</v>
      </c>
      <c r="G29" s="101">
        <f t="shared" si="3"/>
        <v>15</v>
      </c>
      <c r="H29" s="35"/>
      <c r="I29" s="60"/>
      <c r="J29" s="58"/>
      <c r="K29" s="58"/>
      <c r="L29" s="58"/>
      <c r="M29" s="58"/>
      <c r="N29" s="59"/>
      <c r="O29" s="60"/>
      <c r="P29" s="58"/>
      <c r="Q29" s="58"/>
      <c r="R29" s="58"/>
      <c r="S29" s="58"/>
      <c r="T29" s="59"/>
      <c r="U29" s="60"/>
      <c r="V29" s="58"/>
      <c r="W29" s="60"/>
      <c r="X29" s="238">
        <v>25</v>
      </c>
      <c r="Y29" s="58">
        <v>15</v>
      </c>
      <c r="Z29" s="59">
        <v>3</v>
      </c>
      <c r="AA29" s="172">
        <f t="shared" si="2"/>
        <v>3</v>
      </c>
      <c r="AB29" s="99" t="s">
        <v>161</v>
      </c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2:42" ht="12.75">
      <c r="B30" s="35"/>
      <c r="C30" s="86" t="s">
        <v>29</v>
      </c>
      <c r="D30" s="85"/>
      <c r="E30" s="33"/>
      <c r="F30" s="102"/>
      <c r="G30" s="101"/>
      <c r="H30" s="46"/>
      <c r="I30" s="77"/>
      <c r="J30" s="75"/>
      <c r="K30" s="215"/>
      <c r="L30" s="23"/>
      <c r="M30" s="45"/>
      <c r="N30" s="76"/>
      <c r="O30" s="21"/>
      <c r="P30" s="77"/>
      <c r="Q30" s="77"/>
      <c r="R30" s="75"/>
      <c r="S30" s="78"/>
      <c r="T30" s="71"/>
      <c r="U30" s="79"/>
      <c r="V30" s="82"/>
      <c r="W30" s="214"/>
      <c r="X30" s="77"/>
      <c r="Y30" s="75"/>
      <c r="Z30" s="80"/>
      <c r="AA30" s="172"/>
      <c r="AB30" s="34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s="51" customFormat="1" ht="20.25" customHeight="1" thickBot="1">
      <c r="B31" s="201">
        <v>20</v>
      </c>
      <c r="C31" s="173" t="s">
        <v>50</v>
      </c>
      <c r="D31" s="174" t="s">
        <v>32</v>
      </c>
      <c r="E31" s="175">
        <f>F31+G31</f>
        <v>960</v>
      </c>
      <c r="F31" s="102">
        <f t="shared" si="1"/>
        <v>0</v>
      </c>
      <c r="G31" s="101">
        <f>J31+Y70+M31+P31+S31+Y31+V31</f>
        <v>960</v>
      </c>
      <c r="H31" s="202"/>
      <c r="I31" s="230"/>
      <c r="J31" s="231"/>
      <c r="K31" s="232"/>
      <c r="L31" s="232"/>
      <c r="M31" s="233">
        <v>240</v>
      </c>
      <c r="N31" s="141">
        <v>10</v>
      </c>
      <c r="O31" s="234"/>
      <c r="P31" s="230"/>
      <c r="Q31" s="230"/>
      <c r="R31" s="230"/>
      <c r="S31" s="231">
        <v>240</v>
      </c>
      <c r="T31" s="96">
        <v>10</v>
      </c>
      <c r="U31" s="234"/>
      <c r="V31" s="230">
        <v>240</v>
      </c>
      <c r="W31" s="230">
        <v>10</v>
      </c>
      <c r="X31" s="230"/>
      <c r="Y31" s="230">
        <v>240</v>
      </c>
      <c r="Z31" s="141">
        <v>9</v>
      </c>
      <c r="AA31" s="172">
        <f t="shared" si="2"/>
        <v>39</v>
      </c>
      <c r="AB31" s="106" t="s">
        <v>179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</row>
    <row r="32" spans="2:42" ht="13.5" thickBot="1">
      <c r="B32" s="176"/>
      <c r="C32" s="177" t="s">
        <v>23</v>
      </c>
      <c r="D32" s="154"/>
      <c r="E32" s="145">
        <f>SUM(E11:E31)</f>
        <v>1460</v>
      </c>
      <c r="F32" s="145">
        <f>SUM(F11:F31)</f>
        <v>255</v>
      </c>
      <c r="G32" s="145">
        <f>SUM(G11:G31)</f>
        <v>1205</v>
      </c>
      <c r="H32" s="145">
        <f>SUM(H11:H31)</f>
        <v>0</v>
      </c>
      <c r="I32" s="145">
        <f>SUM(I11:I31)</f>
        <v>0</v>
      </c>
      <c r="J32" s="145">
        <f aca="true" t="shared" si="5" ref="J32:AA32">SUM(J11:J31)</f>
        <v>0</v>
      </c>
      <c r="K32" s="145">
        <f t="shared" si="5"/>
        <v>0</v>
      </c>
      <c r="L32" s="145">
        <f t="shared" si="5"/>
        <v>0</v>
      </c>
      <c r="M32" s="145">
        <f t="shared" si="5"/>
        <v>240</v>
      </c>
      <c r="N32" s="145">
        <f t="shared" si="5"/>
        <v>10</v>
      </c>
      <c r="O32" s="145">
        <f t="shared" si="5"/>
        <v>0</v>
      </c>
      <c r="P32" s="145">
        <f t="shared" si="5"/>
        <v>0</v>
      </c>
      <c r="Q32" s="145">
        <f t="shared" si="5"/>
        <v>0</v>
      </c>
      <c r="R32" s="145">
        <f t="shared" si="5"/>
        <v>0</v>
      </c>
      <c r="S32" s="145">
        <f t="shared" si="5"/>
        <v>240</v>
      </c>
      <c r="T32" s="145">
        <f t="shared" si="5"/>
        <v>10</v>
      </c>
      <c r="U32" s="145">
        <f t="shared" si="5"/>
        <v>125</v>
      </c>
      <c r="V32" s="145">
        <f t="shared" si="5"/>
        <v>335</v>
      </c>
      <c r="W32" s="145">
        <f t="shared" si="5"/>
        <v>26</v>
      </c>
      <c r="X32" s="145">
        <f t="shared" si="5"/>
        <v>130</v>
      </c>
      <c r="Y32" s="145">
        <f t="shared" si="5"/>
        <v>390</v>
      </c>
      <c r="Z32" s="145">
        <f t="shared" si="5"/>
        <v>27</v>
      </c>
      <c r="AA32" s="145">
        <f t="shared" si="5"/>
        <v>73</v>
      </c>
      <c r="AB32" s="283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13.5" thickBot="1">
      <c r="B33" s="212"/>
      <c r="C33" s="177" t="s">
        <v>24</v>
      </c>
      <c r="D33" s="176"/>
      <c r="E33" s="145">
        <f>Stacjonarne!E40</f>
        <v>791</v>
      </c>
      <c r="F33" s="145">
        <f>Stacjonarne!F40</f>
        <v>304</v>
      </c>
      <c r="G33" s="145">
        <f>Stacjonarne!G40</f>
        <v>487</v>
      </c>
      <c r="H33" s="145">
        <f>'[1]NIESTACJONARNE'!H40</f>
        <v>0</v>
      </c>
      <c r="I33" s="145">
        <f>(Stacjonarne!I40)</f>
        <v>74</v>
      </c>
      <c r="J33" s="145">
        <f>(Stacjonarne!J40)</f>
        <v>112</v>
      </c>
      <c r="K33" s="145">
        <f>(Stacjonarne!K40)</f>
        <v>30</v>
      </c>
      <c r="L33" s="145">
        <f>(Stacjonarne!L40)</f>
        <v>85</v>
      </c>
      <c r="M33" s="145">
        <f>(Stacjonarne!M40)</f>
        <v>110</v>
      </c>
      <c r="N33" s="145">
        <f>(Stacjonarne!N40)</f>
        <v>20</v>
      </c>
      <c r="O33" s="145">
        <f>(Stacjonarne!O40)</f>
        <v>80</v>
      </c>
      <c r="P33" s="145">
        <f>(Stacjonarne!P40)</f>
        <v>135</v>
      </c>
      <c r="Q33" s="145">
        <f>(Stacjonarne!Q40)</f>
        <v>30</v>
      </c>
      <c r="R33" s="145">
        <f>(Stacjonarne!R40)</f>
        <v>65</v>
      </c>
      <c r="S33" s="145">
        <f>(Stacjonarne!S40)</f>
        <v>100</v>
      </c>
      <c r="T33" s="145">
        <f>(Stacjonarne!T40)</f>
        <v>20</v>
      </c>
      <c r="U33" s="145">
        <f>(Stacjonarne!U40)</f>
        <v>0</v>
      </c>
      <c r="V33" s="145">
        <f>(Stacjonarne!V40)</f>
        <v>15</v>
      </c>
      <c r="W33" s="145">
        <f>(Stacjonarne!W40)</f>
        <v>4</v>
      </c>
      <c r="X33" s="145">
        <f>(Stacjonarne!X40)</f>
        <v>0</v>
      </c>
      <c r="Y33" s="145">
        <f>(Stacjonarne!Y40)</f>
        <v>15</v>
      </c>
      <c r="Z33" s="145">
        <f>(Stacjonarne!Z40)</f>
        <v>4</v>
      </c>
      <c r="AA33" s="145">
        <f>(Stacjonarne!AA40)</f>
        <v>108</v>
      </c>
      <c r="AB33" s="306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13.5" thickBot="1">
      <c r="B34" s="178"/>
      <c r="C34" s="179" t="s">
        <v>192</v>
      </c>
      <c r="D34" s="202"/>
      <c r="E34" s="143"/>
      <c r="F34" s="143"/>
      <c r="G34" s="143"/>
      <c r="H34" s="143"/>
      <c r="I34" s="316">
        <f>I33+J33+I32+J32-J31</f>
        <v>186</v>
      </c>
      <c r="J34" s="317"/>
      <c r="K34" s="152"/>
      <c r="L34" s="316">
        <f>L33+M33+L32+M32-M31</f>
        <v>195</v>
      </c>
      <c r="M34" s="317"/>
      <c r="N34" s="152"/>
      <c r="O34" s="316">
        <f>O33+P33+O32+Q32-P31</f>
        <v>215</v>
      </c>
      <c r="P34" s="317"/>
      <c r="Q34" s="152"/>
      <c r="R34" s="316">
        <f>R33+S33+R32+S32-S31</f>
        <v>165</v>
      </c>
      <c r="S34" s="317"/>
      <c r="T34" s="207"/>
      <c r="U34" s="316">
        <f>V32+U32-V31</f>
        <v>220</v>
      </c>
      <c r="V34" s="317"/>
      <c r="W34" s="152"/>
      <c r="X34" s="316">
        <f>Y32+X32-Y31</f>
        <v>280</v>
      </c>
      <c r="Y34" s="317"/>
      <c r="Z34" s="208"/>
      <c r="AA34" s="207"/>
      <c r="AB34" s="306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13.5" thickBot="1">
      <c r="B35" s="180"/>
      <c r="C35" s="179" t="s">
        <v>148</v>
      </c>
      <c r="D35" s="202"/>
      <c r="E35" s="181">
        <f>SUM(E32,E33)</f>
        <v>2251</v>
      </c>
      <c r="F35" s="181">
        <f>SUM(F32,F33)</f>
        <v>559</v>
      </c>
      <c r="G35" s="181">
        <f>SUM(G32,G33)</f>
        <v>1692</v>
      </c>
      <c r="H35" s="181">
        <f>SUM(H32,H33)</f>
        <v>0</v>
      </c>
      <c r="I35" s="316">
        <f>I32+J32+I33+J33</f>
        <v>186</v>
      </c>
      <c r="J35" s="317"/>
      <c r="K35" s="181">
        <f>K33+K32</f>
        <v>30</v>
      </c>
      <c r="L35" s="316">
        <f>L32+M32+L33+M33</f>
        <v>435</v>
      </c>
      <c r="M35" s="317"/>
      <c r="N35" s="181">
        <f>N33+N32</f>
        <v>30</v>
      </c>
      <c r="O35" s="316">
        <f>O32+Q32+O33+P33</f>
        <v>215</v>
      </c>
      <c r="P35" s="317"/>
      <c r="Q35" s="181">
        <f>Q33+Q32</f>
        <v>30</v>
      </c>
      <c r="R35" s="316">
        <f>R32+S32+R33+S33</f>
        <v>405</v>
      </c>
      <c r="S35" s="317"/>
      <c r="T35" s="181">
        <f>T33+T32</f>
        <v>30</v>
      </c>
      <c r="U35" s="316">
        <f>U32+V32+U33+V33</f>
        <v>475</v>
      </c>
      <c r="V35" s="317"/>
      <c r="W35" s="181">
        <f>W33+W32</f>
        <v>30</v>
      </c>
      <c r="X35" s="316">
        <f>X32+Y32+X33+Y33</f>
        <v>535</v>
      </c>
      <c r="Y35" s="317"/>
      <c r="Z35" s="181">
        <f>Z33+Z32</f>
        <v>31</v>
      </c>
      <c r="AA35" s="181">
        <f>AA33+AA32</f>
        <v>181</v>
      </c>
      <c r="AB35" s="306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13.5" thickBot="1">
      <c r="B36" s="182"/>
      <c r="C36" s="183" t="s">
        <v>25</v>
      </c>
      <c r="D36" s="176"/>
      <c r="E36" s="158"/>
      <c r="F36" s="158"/>
      <c r="G36" s="199"/>
      <c r="H36" s="198"/>
      <c r="I36" s="303">
        <f>SUM(I35:M35)</f>
        <v>651</v>
      </c>
      <c r="J36" s="304"/>
      <c r="K36" s="304"/>
      <c r="L36" s="304"/>
      <c r="M36" s="305"/>
      <c r="N36" s="199"/>
      <c r="O36" s="303">
        <f>P35+R35+S35+O35</f>
        <v>620</v>
      </c>
      <c r="P36" s="304"/>
      <c r="Q36" s="304"/>
      <c r="R36" s="304"/>
      <c r="S36" s="305"/>
      <c r="T36" s="199"/>
      <c r="U36" s="303">
        <f>SUM(U35:Y35)</f>
        <v>1040</v>
      </c>
      <c r="V36" s="304"/>
      <c r="W36" s="304"/>
      <c r="X36" s="304"/>
      <c r="Y36" s="305"/>
      <c r="Z36" s="199"/>
      <c r="AA36" s="184"/>
      <c r="AB36" s="284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12.75">
      <c r="B37" s="161"/>
      <c r="C37" s="20" t="s">
        <v>44</v>
      </c>
      <c r="AA37" s="20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3:42" ht="12.75">
      <c r="C38" s="20" t="s">
        <v>206</v>
      </c>
      <c r="AA38" s="166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3:42" ht="12.75">
      <c r="C39" s="98" t="s">
        <v>45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8:42" s="162" customFormat="1" ht="12.75"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</row>
    <row r="41" spans="28:42" ht="12.75"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8:42" ht="12.75"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8:42" ht="12.75"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8:42" ht="12.75"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8:42" ht="12.75"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8:42" ht="12.75"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8:42" ht="12.75"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8:42" ht="12.75"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8:42" ht="12.75"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3:42" ht="12.75">
      <c r="W50" s="166"/>
      <c r="X50" s="239"/>
      <c r="Y50" s="239"/>
      <c r="Z50" s="239"/>
      <c r="AA50" s="166"/>
      <c r="AB50" s="166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3:42" ht="12.75">
      <c r="W51" s="166"/>
      <c r="X51" s="239"/>
      <c r="Y51" s="239"/>
      <c r="Z51" s="239"/>
      <c r="AA51" s="166"/>
      <c r="AB51" s="166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3:42" ht="12.75">
      <c r="W52" s="166"/>
      <c r="X52" s="239"/>
      <c r="Y52" s="239"/>
      <c r="Z52" s="239"/>
      <c r="AA52" s="166"/>
      <c r="AB52" s="166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3:42" ht="12.75">
      <c r="W53" s="166"/>
      <c r="X53" s="239"/>
      <c r="Y53" s="239"/>
      <c r="Z53" s="239"/>
      <c r="AA53" s="166"/>
      <c r="AB53" s="166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3:42" ht="12.75">
      <c r="W54" s="166"/>
      <c r="X54" s="239"/>
      <c r="Y54" s="239"/>
      <c r="Z54" s="239"/>
      <c r="AA54" s="166"/>
      <c r="AB54" s="166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3:42" ht="12.75">
      <c r="W55" s="166"/>
      <c r="X55" s="239"/>
      <c r="Y55" s="239"/>
      <c r="Z55" s="239"/>
      <c r="AA55" s="166"/>
      <c r="AB55" s="166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3:42" ht="12.75">
      <c r="W56" s="166"/>
      <c r="X56" s="239"/>
      <c r="Y56" s="239"/>
      <c r="Z56" s="239"/>
      <c r="AA56" s="166"/>
      <c r="AB56" s="166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3:42" ht="12.75">
      <c r="W57" s="166"/>
      <c r="X57" s="239"/>
      <c r="Y57" s="239"/>
      <c r="Z57" s="239"/>
      <c r="AA57" s="166"/>
      <c r="AB57" s="166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3:42" ht="12.75">
      <c r="W58" s="166"/>
      <c r="X58" s="239"/>
      <c r="Y58" s="239"/>
      <c r="Z58" s="239"/>
      <c r="AA58" s="166"/>
      <c r="AB58" s="166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3:42" ht="12.75">
      <c r="W59" s="166"/>
      <c r="X59" s="239"/>
      <c r="Y59" s="239"/>
      <c r="Z59" s="239"/>
      <c r="AA59" s="166"/>
      <c r="AB59" s="166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3:42" ht="12.75">
      <c r="W60" s="166"/>
      <c r="X60" s="239"/>
      <c r="Y60" s="239"/>
      <c r="Z60" s="239"/>
      <c r="AA60" s="166"/>
      <c r="AB60" s="166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3:42" ht="12.75">
      <c r="W61" s="166"/>
      <c r="X61" s="239"/>
      <c r="Y61" s="239"/>
      <c r="Z61" s="239"/>
      <c r="AA61" s="166"/>
      <c r="AB61" s="166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23:42" ht="12.75">
      <c r="W62" s="166"/>
      <c r="X62" s="239"/>
      <c r="Y62" s="239"/>
      <c r="Z62" s="239"/>
      <c r="AA62" s="166"/>
      <c r="AB62" s="166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23:42" ht="12.75">
      <c r="W63" s="166"/>
      <c r="X63" s="239"/>
      <c r="Y63" s="239"/>
      <c r="Z63" s="239"/>
      <c r="AA63" s="166"/>
      <c r="AB63" s="166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23:42" ht="12.75">
      <c r="W64" s="166"/>
      <c r="X64" s="239"/>
      <c r="Y64" s="239"/>
      <c r="Z64" s="239"/>
      <c r="AA64" s="166"/>
      <c r="AB64" s="166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23:42" ht="12.75">
      <c r="W65" s="166"/>
      <c r="X65" s="239"/>
      <c r="Y65" s="239"/>
      <c r="Z65" s="239"/>
      <c r="AA65" s="166"/>
      <c r="AB65" s="166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23:42" ht="12.75">
      <c r="W66" s="166"/>
      <c r="X66" s="239"/>
      <c r="Y66" s="239"/>
      <c r="Z66" s="239"/>
      <c r="AA66" s="166"/>
      <c r="AB66" s="166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23:42" ht="12.75">
      <c r="W67" s="166"/>
      <c r="X67" s="239"/>
      <c r="Y67" s="239"/>
      <c r="Z67" s="239"/>
      <c r="AA67" s="166"/>
      <c r="AB67" s="166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23:42" ht="12.75">
      <c r="W68" s="166"/>
      <c r="X68" s="239"/>
      <c r="Y68" s="239"/>
      <c r="Z68" s="239"/>
      <c r="AA68" s="166"/>
      <c r="AB68" s="166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28:42" ht="12.75"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28:42" ht="12.75"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28:42" ht="12.75"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28:42" ht="12.75"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28:42" ht="12.75"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28:42" ht="12.75"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28:42" ht="12.75"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28:42" ht="12.75"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28:42" ht="12.75"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28:42" ht="12.75"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28:42" ht="12.75"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28:42" ht="12.75"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28:42" ht="12.75"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28:42" ht="12.75"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28:42" ht="12.75"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28:42" ht="12.75"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28:42" ht="12.75"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28:42" ht="12.75"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28:42" ht="12.75"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28:42" ht="12.75"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28:42" ht="12.75"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28:42" ht="12.75"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28:42" ht="12.75"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28:42" ht="12.75"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28:42" ht="12.75"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28:42" ht="12.75"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28:42" ht="12.75"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28:42" ht="12.75"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28:42" ht="12.75"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28:42" ht="12.75"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28:42" ht="12.75"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28:42" ht="12.75"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28:42" ht="12.75"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28:42" ht="12.75"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28:42" ht="12.75"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28:42" ht="12.75"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28:42" ht="12.75"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28:42" ht="12.75"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28:42" ht="12.75"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28:42" ht="12.75"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28:42" ht="12.75"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28:42" ht="12.75"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28:42" ht="12.75"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28:42" ht="12.75"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28:42" ht="12.75"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28:42" ht="12.75"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28:42" ht="12.75"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28:42" ht="12.75"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28:42" ht="12.75"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28:42" ht="12.75"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28:42" ht="12.75"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28:42" ht="12.75"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28:42" ht="12.75"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28:42" ht="12.75"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28:42" ht="12.75"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28:42" ht="12.75"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28:42" ht="12.75"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28:42" ht="12.75"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28:42" ht="12.75"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28:42" ht="12.75"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28:42" ht="12.75"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28:42" ht="12.75"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28:42" ht="12.75"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28:42" ht="12.75"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28:42" ht="12.75"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28:42" ht="12.75"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28:42" ht="12.75"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28:42" ht="12.75"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28:42" ht="12.75"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28:42" ht="12.75"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28:42" ht="12.75"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28:42" ht="12.75"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28:42" ht="12.75"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28:42" ht="12.75"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28:42" ht="12.75"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28:42" ht="12.75"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28:42" ht="12.75"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28:42" ht="12.75"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28:42" ht="12.75"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28:42" ht="12.75"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28:42" ht="12.75"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28:42" ht="12.75"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28:42" ht="12.75"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28:42" ht="12.75"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28:42" ht="12.75"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28:42" ht="12.75"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28:42" ht="12.75"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28:42" ht="12.75"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28:42" ht="12.75"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28:42" ht="12.75"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28:42" ht="12.75"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28:42" ht="12.75"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28:42" ht="12.75"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28:42" ht="12.75"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28:42" ht="12.75"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28:42" ht="12.75"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28:42" ht="12.75"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28:42" ht="12.75"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28:42" ht="12.75"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28:42" ht="12.75"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28:42" ht="12.75"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28:42" ht="12.75"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28:42" ht="12.75"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28:42" ht="12.75"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28:42" ht="12.75"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28:42" ht="12.75"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28:42" ht="12.75"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28:42" ht="12.75"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28:42" ht="12.75"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28:42" ht="12.75"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28:42" ht="12.75"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28:42" ht="12.75"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28:42" ht="12.75"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28:42" ht="12.75"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28:42" ht="12.75"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28:42" ht="12.75"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28:42" ht="12.75"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28:42" ht="12.75"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28:42" ht="12.75"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28:42" ht="12.75"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28:42" ht="12.75"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28:42" ht="12.75"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28:42" ht="12.75"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28:42" ht="12.75"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28:42" ht="12.75"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28:42" ht="12.75"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28:42" ht="12.75"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28:42" ht="12.75"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28:42" ht="12.75"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28:42" ht="12.75"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28:42" ht="12.75"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28:42" ht="12.75"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28:42" ht="12.75"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28:42" ht="12.75"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28:42" ht="12.75"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28:42" ht="12.75"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28:42" ht="12.75"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28:42" ht="12.75"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28:42" ht="12.75"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28:42" ht="12.75"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28:42" ht="12.75"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28:42" ht="12.75"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28:42" ht="12.75"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28:42" ht="12.75"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28:42" ht="12.75"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28:42" ht="12.75"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28:42" ht="12.75"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28:42" ht="12.75"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28:42" ht="12.75"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28:42" ht="12.75"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28:42" ht="12.75"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28:42" ht="12.75"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28:42" ht="12.75"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28:42" ht="12.75"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28:42" ht="12.75"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28:42" ht="12.75"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28:42" ht="12.75"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28:42" ht="12.75"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28:42" ht="12.75"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28:42" ht="12.75"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28:42" ht="12.75"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28:42" ht="12.75"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28:42" ht="12.75"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28:42" ht="12.75"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28:42" ht="12.75"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28:42" ht="12.75"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28:42" ht="12.75"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28:42" ht="12.75"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28:42" ht="12.75"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28:42" ht="12.75"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28:42" ht="12.75"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28:42" ht="12.75"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28:42" ht="12.75"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28:42" ht="12.75"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28:42" ht="12.75"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28:42" ht="12.75"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28:42" ht="12.75"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28:42" ht="12.75"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28:42" ht="12.75"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28:42" ht="12.75"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28:42" ht="12.75"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28:42" ht="12.75"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28:42" ht="12.75"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28:42" ht="12.75"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28:42" ht="12.75"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28:42" ht="12.75"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28:42" ht="12.75"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28:42" ht="12.75"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28:42" ht="12.75"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28:42" ht="12.75"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28:42" ht="12.75"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28:42" ht="12.75"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28:42" ht="12.75"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28:42" ht="12.75"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28:42" ht="12.75"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28:42" ht="12.75"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28:42" ht="12.75"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28:42" ht="12.75"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28:42" ht="12.75"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28:42" ht="12.75"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  <row r="269" spans="28:42" ht="12.75"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</row>
    <row r="270" spans="28:42" ht="12.75"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</row>
    <row r="271" spans="28:42" ht="12.75"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</row>
    <row r="272" spans="28:42" ht="12.75"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</row>
    <row r="273" spans="28:42" ht="12.75"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</row>
    <row r="274" spans="28:42" ht="12.75"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</row>
    <row r="275" spans="28:42" ht="12.75"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</row>
    <row r="276" spans="28:42" ht="12.75"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</row>
    <row r="277" spans="28:42" ht="12.75"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</row>
    <row r="278" spans="28:42" ht="12.75"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</row>
    <row r="279" spans="28:42" ht="12.75"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</row>
    <row r="280" spans="28:42" ht="12.75"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</row>
    <row r="281" spans="28:42" ht="12.75"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28:42" ht="12.75"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</row>
    <row r="283" spans="28:42" ht="12.75"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</row>
    <row r="284" spans="28:42" ht="12.75"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</row>
    <row r="285" spans="28:42" ht="12.75"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</row>
    <row r="286" spans="28:42" ht="12.75"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</row>
    <row r="287" spans="28:42" ht="12.75"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</row>
    <row r="288" spans="28:42" ht="12.75"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</row>
    <row r="289" spans="28:42" ht="12.75"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28:42" ht="12.75"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</row>
    <row r="291" spans="28:42" ht="12.75"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</row>
    <row r="292" spans="28:42" ht="12.75"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</row>
    <row r="293" spans="28:42" ht="12.75"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</row>
    <row r="294" spans="28:42" ht="12.75"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</row>
    <row r="295" spans="28:42" ht="12.75"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</row>
    <row r="296" spans="28:42" ht="12.75"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</row>
    <row r="297" spans="28:42" ht="12.75"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</row>
    <row r="298" spans="28:42" ht="12.75"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</row>
    <row r="299" spans="28:42" ht="12.75"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</row>
    <row r="300" spans="28:42" ht="12.75"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</row>
    <row r="301" spans="28:42" ht="12.75"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</row>
    <row r="302" spans="28:42" ht="12.75"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28:42" ht="12.75"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</row>
    <row r="304" spans="28:42" ht="12.75"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</row>
    <row r="305" spans="28:42" ht="12.75"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</row>
    <row r="306" spans="28:42" ht="12.75"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</row>
    <row r="307" spans="28:42" ht="12.75"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</row>
    <row r="308" spans="28:42" ht="12.75"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</row>
    <row r="309" spans="28:42" ht="12.75"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</row>
    <row r="310" spans="28:42" ht="12.75"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</row>
    <row r="311" spans="28:42" ht="12.75"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</row>
    <row r="312" spans="28:42" ht="12.75"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</row>
    <row r="313" spans="28:42" ht="12.75"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</row>
    <row r="314" spans="28:42" ht="12.75"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</row>
    <row r="315" spans="28:42" ht="12.75"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</row>
    <row r="316" spans="28:42" ht="12.75"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</row>
    <row r="317" spans="28:42" ht="12.75"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</row>
    <row r="318" spans="28:42" ht="12.75"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</row>
    <row r="319" spans="28:42" ht="12.75"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</row>
    <row r="320" spans="28:42" ht="12.75"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</row>
    <row r="321" spans="28:42" ht="12.75"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</row>
    <row r="322" spans="28:42" ht="12.75"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</row>
    <row r="323" spans="28:42" ht="12.75"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</row>
    <row r="324" spans="28:42" ht="12.75"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</row>
    <row r="325" spans="28:42" ht="12.75"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</row>
    <row r="326" spans="28:42" ht="12.75"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</row>
    <row r="327" spans="28:42" ht="12.75"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</row>
    <row r="328" spans="28:42" ht="12.75"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</row>
    <row r="329" spans="28:42" ht="12.75"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</row>
    <row r="330" spans="28:42" ht="12.75"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</row>
    <row r="331" spans="28:42" ht="12.75"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</row>
    <row r="332" spans="28:42" ht="12.75"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</row>
    <row r="333" spans="28:42" ht="12.75"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</row>
    <row r="334" spans="28:42" ht="12.75"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</row>
    <row r="335" spans="28:42" ht="12.75"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</row>
    <row r="336" spans="28:42" ht="12.75"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</row>
    <row r="337" spans="28:42" ht="12.75"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</row>
    <row r="338" spans="28:42" ht="12.75"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</row>
    <row r="339" spans="28:42" ht="12.75"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</row>
    <row r="340" spans="28:42" ht="12.75"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</row>
    <row r="341" spans="28:42" ht="12.75"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</row>
    <row r="342" spans="28:42" ht="12.75"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</row>
    <row r="343" spans="28:42" ht="12.75"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</row>
    <row r="344" spans="28:42" ht="12.75"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</row>
    <row r="345" spans="28:42" ht="12.75"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</row>
    <row r="346" spans="28:42" ht="12.75"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</row>
    <row r="347" spans="28:42" ht="12.75"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</row>
    <row r="348" spans="28:42" ht="12.75"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</row>
    <row r="349" spans="28:42" ht="12.75"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</row>
    <row r="350" spans="28:42" ht="12.75"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</row>
    <row r="351" spans="28:42" ht="12.75"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</row>
    <row r="352" spans="28:42" ht="12.75"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</row>
    <row r="353" spans="28:42" ht="12.75"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</row>
    <row r="354" spans="28:42" ht="12.75"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</row>
    <row r="355" spans="28:42" ht="12.75"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</row>
    <row r="356" spans="28:42" ht="12.75"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</row>
    <row r="357" spans="28:42" ht="12.75"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</row>
    <row r="358" spans="28:42" ht="12.75"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</row>
    <row r="359" spans="28:42" ht="12.75"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</row>
    <row r="360" spans="28:42" ht="12.75"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</row>
    <row r="361" spans="28:42" ht="12.75"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</row>
    <row r="362" spans="28:42" ht="12.75"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</row>
    <row r="363" spans="28:42" ht="12.75"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</row>
    <row r="364" spans="28:42" ht="12.75"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</row>
    <row r="365" spans="28:42" ht="12.75"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</row>
    <row r="366" spans="28:42" ht="12.75"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</row>
    <row r="367" spans="28:42" ht="12.75"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</row>
    <row r="368" spans="28:42" ht="12.75"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</row>
    <row r="369" spans="28:42" ht="12.75"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</row>
    <row r="370" spans="28:42" ht="12.75"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</row>
    <row r="371" spans="28:42" ht="12.75"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</row>
    <row r="372" spans="28:42" ht="12.75"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</row>
    <row r="373" spans="28:42" ht="12.75"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</row>
    <row r="374" spans="28:42" ht="12.75"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</row>
    <row r="375" spans="28:42" ht="12.75"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</row>
    <row r="376" spans="28:42" ht="12.75"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</row>
    <row r="377" spans="28:42" ht="12.75"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</row>
    <row r="378" spans="28:42" ht="12.75"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</row>
    <row r="379" spans="28:42" ht="12.75"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</row>
    <row r="380" spans="28:42" ht="12.75"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</row>
    <row r="381" spans="28:42" ht="12.75"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</row>
    <row r="382" spans="28:42" ht="12.75"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</row>
    <row r="383" spans="28:42" ht="12.75"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</row>
    <row r="384" spans="28:42" ht="12.75"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</row>
    <row r="385" spans="28:42" ht="12.75"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</row>
    <row r="386" spans="28:42" ht="12.75"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</row>
    <row r="387" spans="28:42" ht="12.75"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</row>
    <row r="388" spans="28:42" ht="12.75"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</row>
    <row r="389" spans="28:42" ht="12.75"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</row>
    <row r="390" spans="28:42" ht="12.75"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</row>
    <row r="391" spans="28:42" ht="12.75"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</row>
    <row r="392" spans="28:42" ht="12.75"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</row>
    <row r="393" spans="28:42" ht="12.75"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</row>
    <row r="394" spans="28:42" ht="12.75"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</row>
    <row r="395" spans="28:42" ht="12.75"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</row>
    <row r="396" spans="28:42" ht="12.75"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</row>
    <row r="397" spans="28:42" ht="12.75"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</row>
    <row r="398" spans="28:42" ht="12.75"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</row>
    <row r="399" spans="28:42" ht="12.75"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</row>
    <row r="400" spans="28:42" ht="12.75"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</row>
    <row r="401" spans="28:42" ht="12.75"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</row>
    <row r="402" spans="28:42" ht="12.75"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</row>
    <row r="403" spans="28:42" ht="12.75"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</row>
    <row r="404" spans="28:42" ht="12.75"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</row>
    <row r="405" spans="28:42" ht="12.75"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</row>
    <row r="406" spans="28:42" ht="12.75"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</row>
    <row r="407" spans="28:42" ht="12.75"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</row>
    <row r="408" spans="28:42" ht="12.75"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</row>
    <row r="409" spans="28:42" ht="12.75"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</row>
    <row r="410" spans="28:42" ht="12.75"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</row>
    <row r="411" spans="28:42" ht="12.75"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</row>
    <row r="412" spans="28:42" ht="12.75"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</row>
    <row r="413" spans="28:42" ht="12.75"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</row>
    <row r="414" spans="28:42" ht="12.75"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</row>
    <row r="415" spans="28:42" ht="12.75"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</row>
    <row r="416" spans="28:42" ht="12.75"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</row>
    <row r="417" spans="28:42" ht="12.75"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</row>
    <row r="418" spans="28:42" ht="12.75"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</row>
    <row r="419" spans="28:42" ht="12.75"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</row>
    <row r="420" spans="28:42" ht="12.75"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</row>
    <row r="421" spans="28:42" ht="12.75"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</row>
    <row r="422" spans="28:42" ht="12.75"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</row>
    <row r="423" spans="28:42" ht="12.75"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</row>
    <row r="424" spans="28:42" ht="12.75"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</row>
    <row r="425" spans="28:42" ht="12.75"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</row>
    <row r="426" spans="28:42" ht="12.75"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</row>
    <row r="427" spans="28:42" ht="12.75"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</row>
    <row r="428" spans="28:42" ht="12.75"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</row>
    <row r="429" spans="28:42" ht="12.75"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</row>
    <row r="430" spans="28:42" ht="12.75"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</row>
    <row r="431" spans="28:42" ht="12.75"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</row>
    <row r="432" spans="28:42" ht="12.75"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</row>
    <row r="433" spans="28:42" ht="12.75"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</row>
    <row r="434" spans="28:42" ht="12.75"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</row>
    <row r="435" spans="28:42" ht="12.75"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</row>
    <row r="436" spans="28:42" ht="12.75"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</row>
    <row r="437" spans="28:42" ht="12.75"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</row>
    <row r="438" spans="28:42" ht="12.75"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</row>
    <row r="439" spans="28:42" ht="12.75"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</row>
    <row r="440" spans="28:42" ht="12.75"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</row>
    <row r="441" spans="28:42" ht="12.75"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</row>
    <row r="442" spans="28:42" ht="12.75"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</row>
    <row r="443" spans="28:42" ht="12.75"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</row>
    <row r="444" spans="28:42" ht="12.75"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</row>
    <row r="445" spans="28:42" ht="12.75"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</row>
    <row r="446" spans="28:42" ht="12.75"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</row>
    <row r="447" spans="28:42" ht="12.75"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</row>
    <row r="448" spans="28:42" ht="12.75"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</row>
    <row r="449" spans="28:42" ht="12.75"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</row>
    <row r="450" spans="28:42" ht="12.75"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</row>
    <row r="451" spans="28:42" ht="12.75"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</row>
    <row r="452" spans="28:42" ht="12.75"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</row>
    <row r="453" spans="28:42" ht="12.75"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</row>
    <row r="454" spans="28:42" ht="12.75"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</row>
    <row r="455" spans="28:42" ht="12.75"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</row>
    <row r="456" spans="28:42" ht="12.75"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</row>
    <row r="457" spans="28:42" ht="12.75"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</row>
    <row r="458" spans="28:42" ht="12.75"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</row>
    <row r="459" spans="28:42" ht="12.75"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</row>
    <row r="460" spans="28:42" ht="12.75"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</row>
    <row r="461" spans="28:42" ht="12.75"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</row>
    <row r="462" spans="28:42" ht="12.75"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</row>
    <row r="463" spans="28:42" ht="12.75"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</row>
    <row r="464" spans="28:42" ht="12.75"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</row>
    <row r="465" spans="28:42" ht="12.75"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</row>
    <row r="466" spans="28:42" ht="12.75"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</row>
    <row r="467" spans="28:42" ht="12.75"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</row>
    <row r="468" spans="28:42" ht="12.75"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</row>
    <row r="469" spans="28:42" ht="12.75"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</row>
    <row r="470" spans="28:42" ht="12.75"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</row>
    <row r="471" spans="28:42" ht="12.75"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</row>
    <row r="472" spans="28:42" ht="12.75"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</row>
    <row r="473" spans="28:42" ht="12.75"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</row>
    <row r="474" spans="28:42" ht="12.75"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</row>
    <row r="475" spans="28:42" ht="12.75"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</row>
    <row r="476" spans="28:42" ht="12.75"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</row>
    <row r="477" spans="28:42" ht="12.75"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</row>
    <row r="478" spans="28:42" ht="12.75"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</row>
    <row r="479" spans="28:42" ht="12.75"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</row>
    <row r="480" spans="28:42" ht="12.75"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</row>
    <row r="481" spans="28:42" ht="12.75"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</row>
    <row r="482" spans="28:42" ht="12.75"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</row>
    <row r="483" spans="28:42" ht="12.75"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</row>
    <row r="484" spans="28:42" ht="12.75"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</row>
    <row r="485" spans="28:42" ht="12.75"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</row>
    <row r="486" spans="28:42" ht="12.75"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</row>
    <row r="487" spans="28:42" ht="12.75"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</row>
    <row r="488" spans="28:42" ht="12.75"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</row>
    <row r="489" spans="28:42" ht="12.75"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</row>
    <row r="490" spans="28:42" ht="12.75"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</row>
    <row r="491" spans="28:42" ht="12.75"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</row>
    <row r="492" spans="28:42" ht="12.75"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</row>
    <row r="493" spans="28:42" ht="12.75"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</row>
    <row r="494" spans="28:42" ht="12.75"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</row>
    <row r="495" spans="28:42" ht="12.75"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</row>
    <row r="496" spans="28:42" ht="12.75"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</row>
    <row r="497" spans="28:42" ht="12.75"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</row>
    <row r="498" spans="28:42" ht="12.75"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</row>
    <row r="499" spans="28:42" ht="12.75"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</row>
    <row r="500" spans="28:42" ht="12.75"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</row>
    <row r="501" spans="28:42" ht="12.75"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</row>
    <row r="502" spans="28:42" ht="12.75"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</row>
    <row r="503" spans="28:42" ht="12.75"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</row>
    <row r="504" spans="28:42" ht="12.75"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</row>
    <row r="505" spans="28:42" ht="12.75"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</row>
    <row r="506" spans="28:42" ht="12.75"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</row>
    <row r="507" spans="28:42" ht="12.75"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</row>
    <row r="508" spans="28:42" ht="12.75"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</row>
    <row r="509" spans="28:42" ht="12.75"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</row>
    <row r="510" spans="28:42" ht="12.75"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</row>
    <row r="511" spans="28:42" ht="12.75"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</row>
    <row r="512" spans="28:42" ht="12.75"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</row>
    <row r="513" spans="28:42" ht="12.75"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</row>
    <row r="514" spans="28:42" ht="12.75"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</row>
    <row r="515" spans="28:42" ht="12.75"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</row>
    <row r="516" spans="28:42" ht="12.75"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</row>
    <row r="517" spans="28:42" ht="12.75"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</row>
    <row r="518" spans="28:42" ht="12.75"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</row>
    <row r="519" spans="28:42" ht="12.75"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</row>
    <row r="520" spans="28:42" ht="12.75"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</row>
    <row r="521" spans="28:42" ht="12.75"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</row>
    <row r="522" spans="28:42" ht="12.75"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</row>
    <row r="523" spans="28:42" ht="12.75"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</row>
    <row r="524" spans="28:42" ht="12.75"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</row>
    <row r="525" spans="28:42" ht="12.75"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</row>
    <row r="526" spans="28:42" ht="12.75"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</row>
    <row r="527" spans="28:42" ht="12.75"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</row>
    <row r="528" spans="28:42" ht="12.75"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</row>
    <row r="529" spans="28:42" ht="12.75"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</row>
    <row r="530" spans="28:42" ht="12.75"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</row>
    <row r="531" spans="28:42" ht="12.75"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</row>
    <row r="532" spans="28:42" ht="12.75"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</row>
    <row r="533" spans="28:42" ht="12.75"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</row>
    <row r="534" spans="28:42" ht="12.75"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</row>
    <row r="535" spans="28:42" ht="12.75"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</row>
    <row r="536" spans="28:42" ht="12.75"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</row>
    <row r="537" spans="28:42" ht="12.75"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</row>
    <row r="538" spans="28:42" ht="12.75"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</row>
    <row r="539" spans="28:42" ht="12.75"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</row>
    <row r="540" spans="28:42" ht="12.75"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</row>
    <row r="541" spans="28:42" ht="12.75"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</row>
    <row r="542" spans="28:42" ht="12.75"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</row>
    <row r="543" spans="28:42" ht="12.75"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</row>
    <row r="544" spans="28:42" ht="12.75"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</row>
    <row r="545" spans="28:42" ht="12.75"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</row>
    <row r="546" spans="28:42" ht="12.75"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</row>
    <row r="547" spans="28:42" ht="12.75"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</row>
    <row r="548" spans="28:42" ht="12.75"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</row>
    <row r="549" spans="28:42" ht="12.75"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</row>
    <row r="550" spans="28:42" ht="12.75"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</row>
    <row r="551" spans="28:42" ht="12.75"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</row>
    <row r="552" spans="28:42" ht="12.75"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</row>
    <row r="553" spans="28:42" ht="12.75"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</row>
    <row r="554" spans="28:42" ht="12.75"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</row>
    <row r="555" spans="28:42" ht="12.75"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</row>
    <row r="556" spans="28:42" ht="12.75"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</row>
    <row r="557" spans="28:42" ht="12.75"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</row>
    <row r="558" spans="28:42" ht="12.75"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</row>
    <row r="559" spans="28:42" ht="12.75"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</row>
    <row r="560" spans="28:42" ht="12.75"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</row>
    <row r="561" spans="28:42" ht="12.75"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</row>
    <row r="562" spans="28:42" ht="12.75"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</row>
    <row r="563" spans="28:42" ht="12.75"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</row>
    <row r="564" spans="28:42" ht="12.75"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</row>
    <row r="565" spans="28:42" ht="12.75"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</row>
    <row r="566" spans="28:42" ht="12.75"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</row>
    <row r="567" spans="28:42" ht="12.75"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</row>
    <row r="568" spans="28:42" ht="12.75"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</row>
    <row r="569" spans="28:42" ht="12.75"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</row>
    <row r="570" spans="28:42" ht="12.75"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</row>
    <row r="571" spans="28:42" ht="12.75"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</row>
    <row r="572" spans="28:42" ht="12.75"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</row>
    <row r="573" spans="28:42" ht="12.75"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</row>
    <row r="574" spans="28:42" ht="12.75"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</row>
    <row r="575" spans="28:42" ht="12.75"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</row>
    <row r="576" spans="28:42" ht="12.75"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</row>
    <row r="577" spans="28:42" ht="12.75"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</row>
    <row r="578" spans="28:42" ht="12.75"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</row>
    <row r="579" spans="28:42" ht="12.75"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</row>
    <row r="580" spans="28:42" ht="12.75"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</row>
    <row r="581" spans="28:42" ht="12.75"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</row>
    <row r="582" spans="28:42" ht="12.75"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</row>
    <row r="583" spans="28:42" ht="12.75"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</row>
    <row r="584" spans="28:42" ht="12.75"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</row>
    <row r="585" spans="28:42" ht="12.75"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</row>
    <row r="586" spans="28:42" ht="12.75"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</row>
    <row r="587" spans="28:42" ht="12.75"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</row>
    <row r="588" spans="28:42" ht="12.75"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</row>
    <row r="589" spans="28:42" ht="12.75"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</row>
    <row r="590" spans="28:42" ht="12.75"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</row>
    <row r="591" spans="28:42" ht="12.75"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</row>
    <row r="592" spans="28:42" ht="12.75"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</row>
    <row r="593" spans="28:42" ht="12.75"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</row>
    <row r="594" spans="28:42" ht="12.75"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</row>
    <row r="595" spans="28:42" ht="12.75"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</row>
    <row r="596" spans="28:42" ht="12.75"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</row>
    <row r="597" spans="28:42" ht="12.75"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</row>
    <row r="598" spans="28:42" ht="12.75"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</row>
    <row r="599" spans="28:42" ht="12.75"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</row>
    <row r="600" spans="28:42" ht="12.75"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</row>
    <row r="601" spans="28:42" ht="12.75"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</row>
    <row r="602" spans="28:42" ht="12.75"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</row>
    <row r="603" spans="28:42" ht="12.75"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</row>
    <row r="604" spans="28:42" ht="12.75"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</row>
    <row r="605" spans="28:42" ht="12.75"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</row>
    <row r="606" spans="28:42" ht="12.75"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</row>
    <row r="607" spans="28:42" ht="12.75"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</row>
    <row r="608" spans="28:42" ht="12.75"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</row>
    <row r="609" spans="28:42" ht="12.75"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</row>
    <row r="610" spans="28:42" ht="12.75"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</row>
    <row r="611" spans="28:42" ht="12.75"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</row>
    <row r="612" spans="28:42" ht="12.75"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</row>
    <row r="613" spans="28:42" ht="12.75"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</row>
    <row r="614" spans="28:42" ht="12.75"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</row>
    <row r="615" spans="28:42" ht="12.75"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</row>
    <row r="616" spans="28:42" ht="12.75"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</row>
    <row r="617" spans="28:42" ht="12.75"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</row>
    <row r="618" spans="28:42" ht="12.75"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</row>
    <row r="619" spans="28:42" ht="12.75"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</row>
    <row r="620" spans="28:42" ht="12.75"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</row>
    <row r="621" spans="28:42" ht="12.75"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</row>
    <row r="622" spans="28:42" ht="12.75"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</row>
    <row r="623" spans="28:42" ht="12.75"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</row>
    <row r="624" spans="28:42" ht="12.75"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</row>
    <row r="625" spans="28:42" ht="12.75"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</row>
    <row r="626" spans="28:42" ht="12.75"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</row>
    <row r="627" spans="28:42" ht="12.75"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</row>
    <row r="628" spans="28:42" ht="12.75"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</row>
    <row r="629" spans="28:42" ht="12.75"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</row>
    <row r="630" spans="28:42" ht="12.75"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</row>
    <row r="631" spans="28:42" ht="12.75"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</row>
    <row r="632" spans="28:42" ht="12.75"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</row>
    <row r="633" spans="28:42" ht="12.75"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</row>
    <row r="634" spans="28:42" ht="12.75"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</row>
    <row r="635" spans="28:42" ht="12.75"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</row>
    <row r="636" spans="28:42" ht="12.75"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</row>
    <row r="637" spans="28:42" ht="12.75"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</row>
    <row r="638" spans="28:42" ht="12.75"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</row>
    <row r="639" spans="28:42" ht="12.75"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</row>
    <row r="640" spans="28:42" ht="12.75"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</row>
    <row r="641" spans="28:42" ht="12.75"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</row>
    <row r="642" spans="28:42" ht="12.75"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</row>
    <row r="643" spans="28:42" ht="12.75"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</row>
    <row r="644" spans="28:42" ht="12.75"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</row>
    <row r="645" spans="28:42" ht="12.75"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</row>
    <row r="646" spans="28:42" ht="12.75"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</row>
    <row r="647" spans="28:42" ht="12.75"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</row>
    <row r="648" spans="28:42" ht="12.75"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</row>
    <row r="649" spans="28:42" ht="12.75"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</row>
    <row r="650" spans="28:42" ht="12.75"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</row>
    <row r="651" spans="28:42" ht="12.75"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</row>
    <row r="652" spans="28:42" ht="12.75"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</row>
    <row r="653" spans="28:42" ht="12.75"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</row>
    <row r="654" spans="28:42" ht="12.75"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</row>
    <row r="655" spans="28:42" ht="12.75"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</row>
    <row r="656" spans="28:42" ht="12.75"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</row>
    <row r="657" spans="28:42" ht="12.75"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</row>
    <row r="658" spans="28:42" ht="12.75"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</row>
    <row r="659" spans="28:42" ht="12.75"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</row>
    <row r="660" spans="28:42" ht="12.75"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</row>
    <row r="661" spans="28:42" ht="12.75"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</row>
    <row r="662" spans="28:42" ht="12.75"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</row>
    <row r="663" spans="28:42" ht="12.75"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</row>
    <row r="664" spans="28:42" ht="12.75"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</row>
    <row r="665" spans="28:42" ht="12.75"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</row>
    <row r="666" spans="28:42" ht="12.75"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</row>
    <row r="667" spans="28:42" ht="12.75"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</row>
    <row r="668" spans="28:42" ht="12.75"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</row>
    <row r="669" spans="28:42" ht="12.75"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</row>
    <row r="670" spans="28:42" ht="12.75"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</row>
    <row r="671" spans="28:42" ht="12.75"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</row>
    <row r="672" spans="28:42" ht="12.75"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</row>
    <row r="673" spans="28:42" ht="12.75"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</row>
    <row r="674" spans="28:42" ht="12.75"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</row>
    <row r="675" spans="28:42" ht="12.75"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</row>
    <row r="676" spans="28:42" ht="12.75"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</row>
    <row r="677" spans="28:42" ht="12.75"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</row>
    <row r="678" spans="28:42" ht="12.75"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</row>
    <row r="679" spans="28:42" ht="12.75"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</row>
    <row r="680" spans="28:42" ht="12.75"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</row>
    <row r="681" spans="28:42" ht="12.75"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</row>
    <row r="682" spans="28:42" ht="12.75"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</row>
    <row r="683" spans="28:42" ht="12.75"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</row>
    <row r="684" spans="28:42" ht="12.75"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</row>
    <row r="685" spans="28:42" ht="12.75"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</row>
    <row r="686" spans="28:42" ht="12.75"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</row>
    <row r="687" spans="28:42" ht="12.75"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</row>
    <row r="688" spans="28:42" ht="12.75"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</row>
    <row r="689" spans="28:42" ht="12.75"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</row>
    <row r="690" spans="28:42" ht="12.75"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</row>
    <row r="691" spans="28:42" ht="12.75"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</row>
    <row r="692" spans="28:42" ht="12.75"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</row>
    <row r="693" spans="28:42" ht="12.75"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</row>
    <row r="694" spans="28:42" ht="12.75"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</row>
    <row r="695" spans="28:42" ht="12.75"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</row>
    <row r="696" spans="28:42" ht="12.75"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</row>
    <row r="697" spans="28:42" ht="12.75"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</row>
    <row r="698" spans="28:42" ht="12.75"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</row>
    <row r="699" spans="28:42" ht="12.75"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</row>
    <row r="700" spans="28:42" ht="12.75"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</row>
    <row r="701" spans="28:42" ht="12.75"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</row>
    <row r="702" spans="28:42" ht="12.75"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</row>
    <row r="703" spans="28:42" ht="12.75"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</row>
    <row r="704" spans="28:42" ht="12.75"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</row>
    <row r="705" spans="28:42" ht="12.75"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</row>
    <row r="706" spans="28:42" ht="12.75"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</row>
    <row r="707" spans="28:42" ht="12.75"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</row>
    <row r="708" spans="28:42" ht="12.75"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</row>
    <row r="709" spans="28:42" ht="12.75"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</row>
    <row r="710" spans="28:42" ht="12.75"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</row>
    <row r="711" spans="28:42" ht="12.75"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</row>
    <row r="712" spans="28:42" ht="12.75"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</row>
    <row r="713" spans="28:42" ht="12.75"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</row>
    <row r="714" spans="28:42" ht="12.75"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</row>
    <row r="715" spans="28:42" ht="12.75"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</row>
    <row r="716" spans="28:42" ht="12.75"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</row>
    <row r="717" spans="28:42" ht="12.75"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</row>
    <row r="718" spans="28:42" ht="12.75"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</row>
    <row r="719" spans="28:42" ht="12.75"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</row>
    <row r="720" spans="28:42" ht="12.75"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</row>
    <row r="721" spans="28:42" ht="12.75"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</row>
    <row r="722" spans="28:42" ht="12.75"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</row>
    <row r="723" spans="28:42" ht="12.75"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</row>
    <row r="724" spans="28:42" ht="12.75"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</row>
    <row r="725" spans="28:42" ht="12.75"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</row>
    <row r="726" spans="28:42" ht="12.75"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</row>
    <row r="727" spans="28:42" ht="12.75"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</row>
    <row r="728" spans="28:42" ht="12.75"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</row>
    <row r="729" spans="28:42" ht="12.75"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</row>
    <row r="730" spans="28:42" ht="12.75"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</row>
    <row r="731" spans="28:42" ht="12.75"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</row>
    <row r="732" spans="28:42" ht="12.75"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</row>
    <row r="733" spans="28:42" ht="12.75"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</row>
    <row r="734" spans="28:42" ht="12.75"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</row>
    <row r="735" spans="28:42" ht="12.75"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</row>
    <row r="736" spans="28:42" ht="12.75"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</row>
    <row r="737" spans="28:42" ht="12.75"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</row>
    <row r="738" spans="28:42" ht="12.75"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</row>
    <row r="739" spans="28:42" ht="12.75"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</row>
    <row r="740" spans="28:42" ht="12.75"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</row>
    <row r="741" spans="28:42" ht="12.75"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</row>
    <row r="742" spans="28:42" ht="12.75"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</row>
    <row r="743" spans="28:42" ht="12.75"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</row>
    <row r="744" spans="28:42" ht="12.75"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</row>
    <row r="745" spans="28:42" ht="12.75"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</row>
    <row r="746" spans="28:42" ht="12.75"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</row>
    <row r="747" spans="28:42" ht="12.75"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</row>
    <row r="748" spans="28:42" ht="12.75"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</row>
    <row r="749" spans="28:42" ht="12.75"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</row>
    <row r="750" spans="28:42" ht="12.75"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</row>
    <row r="751" spans="28:42" ht="12.75"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</row>
    <row r="752" spans="28:42" ht="12.75"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</row>
    <row r="753" spans="28:42" ht="12.75"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</row>
    <row r="754" spans="28:42" ht="12.75"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</row>
    <row r="755" spans="28:42" ht="12.75"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</row>
    <row r="756" spans="28:42" ht="12.75"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</row>
    <row r="757" spans="28:42" ht="12.75"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</row>
    <row r="758" spans="28:42" ht="12.75"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</row>
    <row r="759" spans="28:42" ht="12.75"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</row>
    <row r="760" spans="28:42" ht="12.75"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</row>
    <row r="761" spans="28:42" ht="12.75"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</row>
    <row r="762" spans="28:42" ht="12.75"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</row>
    <row r="763" spans="28:42" ht="12.75"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</row>
    <row r="764" spans="28:42" ht="12.75"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</row>
    <row r="765" spans="28:42" ht="12.75"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</row>
    <row r="766" spans="28:42" ht="12.75"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</row>
    <row r="767" spans="28:42" ht="12.75"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</row>
    <row r="768" spans="28:42" ht="12.75"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</row>
    <row r="769" spans="28:42" ht="12.75"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</row>
    <row r="770" spans="28:42" ht="12.75"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</row>
    <row r="771" spans="28:42" ht="12.75"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</row>
    <row r="772" spans="28:42" ht="12.75"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</row>
    <row r="773" spans="28:42" ht="12.75"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</row>
    <row r="774" spans="28:42" ht="12.75"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</row>
    <row r="775" spans="28:42" ht="12.75"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</row>
    <row r="776" spans="28:42" ht="12.75"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</row>
    <row r="777" spans="28:42" ht="12.75"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</row>
    <row r="778" spans="28:42" ht="12.75"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</row>
    <row r="779" spans="28:42" ht="12.75"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</row>
    <row r="780" spans="28:42" ht="12.75"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</row>
    <row r="781" spans="28:42" ht="12.75"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</row>
    <row r="782" spans="28:42" ht="12.75"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</row>
    <row r="783" spans="28:42" ht="12.75"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</row>
    <row r="784" spans="28:42" ht="12.75"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</row>
    <row r="785" spans="28:42" ht="12.75"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</row>
    <row r="786" spans="28:42" ht="12.75"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</row>
    <row r="787" spans="28:42" ht="12.75"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</row>
    <row r="788" spans="28:42" ht="12.75"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</row>
    <row r="789" spans="28:42" ht="12.75"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</row>
    <row r="790" spans="28:42" ht="12.75"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</row>
    <row r="791" spans="28:42" ht="12.75"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</row>
    <row r="792" spans="28:42" ht="12.75"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</row>
    <row r="793" spans="28:42" ht="12.75"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</row>
    <row r="794" spans="28:42" ht="12.75"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</row>
    <row r="795" spans="28:42" ht="12.75"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</row>
    <row r="796" spans="28:42" ht="12.75"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</row>
    <row r="797" spans="28:42" ht="12.75"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</row>
    <row r="798" spans="28:42" ht="12.75"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</row>
    <row r="799" spans="28:42" ht="12.75"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</row>
    <row r="800" spans="28:42" ht="12.75"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</row>
    <row r="801" spans="28:42" ht="12.75"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</row>
    <row r="802" spans="28:42" ht="12.75"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</row>
    <row r="803" spans="28:42" ht="12.75"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</row>
    <row r="804" spans="28:42" ht="12.75"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</row>
    <row r="805" spans="28:42" ht="12.75"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</row>
    <row r="806" spans="28:42" ht="12.75"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</row>
    <row r="807" spans="28:42" ht="12.75"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</row>
    <row r="808" spans="28:42" ht="12.75"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</row>
    <row r="809" spans="28:42" ht="12.75"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</row>
    <row r="810" spans="28:42" ht="12.75"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</row>
    <row r="811" spans="28:42" ht="12.75"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</row>
    <row r="812" spans="28:42" ht="12.75"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</row>
    <row r="813" spans="28:42" ht="12.75"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</row>
    <row r="814" spans="28:42" ht="12.75"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</row>
    <row r="815" spans="28:42" ht="12.75"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</row>
    <row r="816" spans="28:42" ht="12.75"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</row>
    <row r="817" spans="28:42" ht="12.75"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</row>
    <row r="818" spans="28:42" ht="12.75"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</row>
    <row r="819" spans="28:42" ht="12.75"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</row>
    <row r="820" spans="28:42" ht="12.75"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</row>
    <row r="821" spans="28:42" ht="12.75"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</row>
    <row r="822" spans="28:42" ht="12.75"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</row>
    <row r="823" spans="28:42" ht="12.75"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</row>
    <row r="824" spans="28:42" ht="12.75"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</row>
    <row r="825" spans="28:42" ht="12.75"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</row>
    <row r="826" spans="28:42" ht="12.75"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</row>
    <row r="827" spans="28:42" ht="12.75"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</row>
    <row r="828" spans="28:42" ht="12.75"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</row>
    <row r="829" spans="28:42" ht="12.75"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</row>
    <row r="830" spans="28:42" ht="12.75"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</row>
    <row r="831" spans="28:42" ht="12.75"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</row>
    <row r="832" spans="28:42" ht="12.75"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</row>
    <row r="833" spans="28:42" ht="12.75"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</row>
    <row r="834" spans="28:42" ht="12.75"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</row>
    <row r="835" spans="28:42" ht="12.75"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</row>
    <row r="836" spans="28:42" ht="12.75"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</row>
    <row r="837" spans="28:42" ht="12.75"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</row>
    <row r="838" spans="28:42" ht="12.75"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</row>
    <row r="839" spans="28:42" ht="12.75"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</row>
    <row r="840" spans="28:42" ht="12.75"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</row>
    <row r="841" spans="28:42" ht="12.75"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</row>
    <row r="842" spans="28:42" ht="12.75"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</row>
    <row r="843" spans="28:42" ht="12.75"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</row>
    <row r="844" spans="28:42" ht="12.75"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</row>
    <row r="845" spans="28:42" ht="12.75"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</row>
    <row r="846" spans="28:42" ht="12.75"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</row>
    <row r="847" spans="28:42" ht="12.75"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</row>
    <row r="848" spans="28:42" ht="12.75"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</row>
    <row r="849" spans="28:42" ht="12.75"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</row>
    <row r="850" spans="28:42" ht="12.75"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</row>
    <row r="851" spans="28:42" ht="12.75"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</row>
    <row r="852" spans="28:42" ht="12.75"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</row>
    <row r="853" spans="28:42" ht="12.75"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</row>
    <row r="854" spans="28:42" ht="12.75"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</row>
    <row r="855" spans="28:42" ht="12.75"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</row>
    <row r="856" spans="28:42" ht="12.75"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</row>
    <row r="857" spans="28:42" ht="12.75"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</row>
    <row r="858" spans="28:42" ht="12.75"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</row>
    <row r="859" spans="28:42" ht="12.75"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</row>
    <row r="860" spans="28:42" ht="12.75"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</row>
    <row r="861" spans="28:42" ht="12.75"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</row>
    <row r="862" spans="28:42" ht="12.75"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</row>
    <row r="863" spans="28:42" ht="12.75"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</row>
    <row r="864" spans="28:42" ht="12.75"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</row>
    <row r="865" spans="28:42" ht="12.75"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</row>
    <row r="866" spans="28:42" ht="12.75"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</row>
    <row r="867" spans="28:42" ht="12.75"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</row>
    <row r="868" spans="28:42" ht="12.75"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</row>
    <row r="869" spans="28:42" ht="12.75"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</row>
    <row r="870" spans="28:42" ht="12.75"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</row>
    <row r="871" spans="28:42" ht="12.75"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</row>
    <row r="872" spans="28:42" ht="12.75"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</row>
    <row r="873" spans="28:42" ht="12.75"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</row>
    <row r="874" spans="28:42" ht="12.75"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</row>
    <row r="875" spans="28:42" ht="12.75"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</row>
    <row r="876" spans="28:42" ht="12.75"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</row>
    <row r="877" spans="28:42" ht="12.75"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</row>
    <row r="878" spans="28:42" ht="12.75"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</row>
    <row r="879" spans="28:42" ht="12.75"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</row>
    <row r="880" spans="28:42" ht="12.75"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</row>
    <row r="881" spans="28:42" ht="12.75"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</row>
    <row r="882" spans="28:42" ht="12.75"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</row>
    <row r="883" spans="28:42" ht="12.75"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</row>
    <row r="884" spans="28:42" ht="12.75"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</row>
    <row r="885" spans="28:42" ht="12.75"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</row>
    <row r="886" spans="28:42" ht="12.75"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</row>
    <row r="887" spans="28:42" ht="12.75"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</row>
    <row r="888" spans="28:42" ht="12.75"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</row>
    <row r="889" spans="28:42" ht="12.75"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</row>
    <row r="890" spans="28:42" ht="12.75"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</row>
    <row r="891" spans="28:42" ht="12.75"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</row>
    <row r="892" spans="28:42" ht="12.75"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</row>
    <row r="893" spans="28:42" ht="12.75"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</row>
    <row r="894" spans="28:42" ht="12.75"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</row>
    <row r="895" spans="28:42" ht="12.75"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</row>
    <row r="896" spans="28:42" ht="12.75"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</row>
    <row r="897" spans="28:42" ht="12.75"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</row>
    <row r="898" spans="28:42" ht="12.75"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</row>
    <row r="899" spans="28:42" ht="12.75"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</row>
    <row r="900" spans="28:42" ht="12.75"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</row>
    <row r="901" spans="28:42" ht="12.75"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</row>
    <row r="902" spans="28:42" ht="12.75"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</row>
    <row r="903" spans="28:42" ht="12.75"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</row>
    <row r="904" spans="28:42" ht="12.75"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</row>
    <row r="905" spans="28:42" ht="12.75"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</row>
    <row r="906" spans="28:42" ht="12.75"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</row>
    <row r="907" spans="28:42" ht="12.75"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</row>
    <row r="908" spans="28:42" ht="12.75"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</row>
    <row r="909" spans="28:42" ht="12.75"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</row>
    <row r="910" spans="28:42" ht="12.75"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</row>
    <row r="911" spans="28:42" ht="12.75"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</row>
    <row r="912" spans="28:42" ht="12.75"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</row>
    <row r="913" spans="28:42" ht="12.75"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</row>
    <row r="914" spans="28:42" ht="12.75"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</row>
    <row r="915" spans="28:42" ht="12.75"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</row>
    <row r="916" spans="28:42" ht="12.75"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</row>
    <row r="917" spans="28:42" ht="12.75"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</row>
    <row r="918" spans="28:42" ht="12.75"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</row>
    <row r="919" spans="28:42" ht="12.75"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</row>
    <row r="920" spans="28:42" ht="12.75"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</row>
    <row r="921" spans="28:42" ht="12.75"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</row>
    <row r="922" spans="28:42" ht="12.75"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</row>
    <row r="923" spans="28:42" ht="12.75"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</row>
    <row r="924" spans="28:42" ht="12.75"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</row>
    <row r="925" spans="28:42" ht="12.75"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</row>
    <row r="926" spans="28:42" ht="12.75"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</row>
    <row r="927" spans="28:42" ht="12.75"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</row>
    <row r="928" spans="28:42" ht="12.75"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</row>
    <row r="929" spans="28:42" ht="12.75"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</row>
    <row r="930" spans="28:42" ht="12.75"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</row>
    <row r="931" spans="28:42" ht="12.75"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</row>
    <row r="932" spans="28:42" ht="12.75"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</row>
    <row r="933" spans="28:42" ht="12.75"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</row>
    <row r="934" spans="28:42" ht="12.75"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</row>
    <row r="935" spans="28:42" ht="12.75"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</row>
    <row r="936" spans="28:42" ht="12.75"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</row>
    <row r="937" spans="28:42" ht="12.75"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</row>
    <row r="938" spans="28:42" ht="12.75"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</row>
    <row r="939" spans="28:42" ht="12.75"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</row>
    <row r="940" spans="28:42" ht="12.75"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</row>
    <row r="941" spans="28:42" ht="12.75"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</row>
    <row r="942" spans="28:42" ht="12.75"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</row>
    <row r="943" spans="28:42" ht="12.75"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</row>
    <row r="944" spans="28:42" ht="12.75"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</row>
    <row r="945" spans="28:42" ht="12.75"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</row>
    <row r="946" spans="28:42" ht="12.75"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</row>
    <row r="947" spans="28:42" ht="12.75"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</row>
    <row r="948" spans="28:42" ht="12.75"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</row>
    <row r="949" spans="28:42" ht="12.75"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</row>
    <row r="950" spans="28:42" ht="12.75"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</row>
    <row r="951" spans="28:42" ht="12.75"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</row>
    <row r="952" spans="28:42" ht="12.75"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</row>
    <row r="953" spans="28:42" ht="12.75"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</row>
    <row r="954" spans="28:42" ht="12.75"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</row>
    <row r="955" spans="28:42" ht="12.75"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</row>
    <row r="956" spans="28:42" ht="12.75"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</row>
    <row r="957" spans="28:42" ht="12.75"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</row>
    <row r="958" spans="28:42" ht="12.75"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</row>
    <row r="959" spans="28:42" ht="12.75"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</row>
    <row r="960" spans="28:42" ht="12.75"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</row>
    <row r="961" spans="28:42" ht="12.75"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</row>
    <row r="962" spans="28:42" ht="12.75"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</row>
    <row r="963" spans="28:42" ht="12.75"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</row>
    <row r="964" spans="28:42" ht="12.75"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</row>
    <row r="965" spans="28:42" ht="12.75"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</row>
    <row r="966" spans="28:42" ht="12.75"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</row>
    <row r="967" spans="28:42" ht="12.75"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</row>
    <row r="968" spans="28:42" ht="12.75"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</row>
    <row r="969" spans="28:42" ht="12.75"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</row>
    <row r="970" spans="28:42" ht="12.75"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</row>
    <row r="971" spans="28:42" ht="12.75"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</row>
    <row r="972" spans="28:42" ht="12.75"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</row>
    <row r="973" spans="28:42" ht="12.75"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</row>
    <row r="974" spans="28:42" ht="12.75"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</row>
    <row r="975" spans="28:42" ht="12.75"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</row>
    <row r="976" spans="28:42" ht="12.75"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</row>
    <row r="977" spans="28:42" ht="12.75"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</row>
    <row r="978" spans="28:42" ht="12.75"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</row>
    <row r="979" spans="28:42" ht="12.75"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</row>
    <row r="980" spans="28:42" ht="12.75"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</row>
    <row r="981" spans="28:42" ht="12.75"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</row>
    <row r="982" spans="28:42" ht="12.75"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</row>
    <row r="983" spans="28:42" ht="12.75"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</row>
    <row r="984" spans="28:42" ht="12.75"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</row>
    <row r="985" spans="28:42" ht="12.75"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</row>
    <row r="986" spans="28:42" ht="12.75"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</row>
    <row r="987" spans="28:42" ht="12.75"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</row>
    <row r="988" spans="28:42" ht="12.75"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</row>
    <row r="989" spans="28:42" ht="12.75"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</row>
    <row r="990" spans="28:42" ht="12.75"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</row>
    <row r="991" spans="28:42" ht="12.75"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</row>
    <row r="992" spans="28:42" ht="12.75"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</row>
    <row r="993" spans="28:42" ht="12.75"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</row>
    <row r="994" spans="28:42" ht="12.75"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</row>
    <row r="995" spans="28:42" ht="12.75"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</row>
    <row r="996" spans="28:42" ht="12.75"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</row>
    <row r="997" spans="28:42" ht="12.75"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</row>
    <row r="998" spans="28:42" ht="12.75"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</row>
    <row r="999" spans="28:42" ht="12.75"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</row>
    <row r="1000" spans="28:42" ht="12.75"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</row>
    <row r="1001" spans="28:42" ht="12.75"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</row>
    <row r="1002" spans="28:42" ht="12.75"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</row>
    <row r="1003" spans="28:42" ht="12.75"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</row>
    <row r="1004" spans="28:42" ht="12.75"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</row>
    <row r="1005" spans="28:42" ht="12.75"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</row>
    <row r="1006" spans="28:42" ht="12.75"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</row>
    <row r="1007" spans="28:42" ht="12.75"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</row>
    <row r="1008" spans="28:42" ht="12.75"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</row>
    <row r="1009" spans="28:42" ht="12.75"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</row>
    <row r="1010" spans="28:42" ht="12.75"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</row>
    <row r="1011" spans="28:42" ht="12.75"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</row>
    <row r="1012" spans="28:42" ht="12.75"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</row>
    <row r="1013" spans="28:42" ht="12.75"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</row>
    <row r="1014" spans="28:42" ht="12.75"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</row>
    <row r="1015" spans="28:42" ht="12.75"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</row>
    <row r="1016" spans="28:42" ht="12.75"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</row>
    <row r="1017" spans="28:42" ht="12.75"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</row>
    <row r="1018" spans="28:42" ht="12.75"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</row>
    <row r="1019" spans="28:42" ht="12.75"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</row>
    <row r="1020" spans="28:42" ht="12.75"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</row>
    <row r="1021" spans="28:42" ht="12.75"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</row>
    <row r="1022" spans="28:42" ht="12.75"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</row>
    <row r="1023" spans="28:42" ht="12.75"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</row>
    <row r="1024" spans="28:42" ht="12.75"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</row>
    <row r="1025" spans="28:42" ht="12.75"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</row>
    <row r="1026" spans="28:42" ht="12.75"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</row>
    <row r="1027" spans="28:42" ht="12.75"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</row>
    <row r="1028" spans="28:42" ht="12.75"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</row>
    <row r="1029" spans="28:42" ht="12.75"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</row>
    <row r="1030" spans="28:42" ht="12.75"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</row>
    <row r="1031" spans="28:42" ht="12.75"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</row>
    <row r="1032" spans="28:42" ht="12.75"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</row>
    <row r="1033" spans="28:42" ht="12.75"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</row>
    <row r="1034" spans="28:42" ht="12.75"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</row>
    <row r="1035" spans="28:42" ht="12.75"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</row>
    <row r="1036" spans="28:42" ht="12.75"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</row>
    <row r="1037" spans="28:42" ht="12.75"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</row>
    <row r="1038" spans="28:42" ht="12.75"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</row>
    <row r="1039" spans="28:42" ht="12.75"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</row>
    <row r="1040" spans="28:42" ht="12.75"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</row>
    <row r="1041" spans="28:42" ht="12.75"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</row>
    <row r="1042" spans="28:42" ht="12.75"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</row>
    <row r="1043" spans="28:42" ht="12.75"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</row>
    <row r="1044" spans="28:42" ht="12.75"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</row>
    <row r="1045" spans="28:42" ht="12.75"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</row>
    <row r="1046" spans="28:42" ht="12.75"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</row>
    <row r="1047" spans="28:42" ht="12.75"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</row>
    <row r="1048" spans="28:42" ht="12.75"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</row>
    <row r="1049" spans="28:42" ht="12.75"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</row>
    <row r="1050" spans="28:42" ht="12.75"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</row>
    <row r="1051" spans="28:42" ht="12.75"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</row>
    <row r="1052" spans="28:42" ht="12.75"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</row>
    <row r="1053" spans="28:42" ht="12.75"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</row>
    <row r="1054" spans="28:42" ht="12.75"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</row>
    <row r="1055" spans="28:42" ht="12.75"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</row>
    <row r="1056" spans="28:42" ht="12.75"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</row>
    <row r="1057" spans="28:42" ht="12.75"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</row>
    <row r="1058" spans="28:42" ht="12.75"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</row>
    <row r="1059" spans="28:42" ht="12.75"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</row>
    <row r="1060" spans="28:42" ht="12.75"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</row>
    <row r="1061" spans="28:42" ht="12.75"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</row>
    <row r="1062" spans="28:42" ht="12.75"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</row>
    <row r="1063" spans="28:42" ht="12.75"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</row>
    <row r="1064" spans="28:42" ht="12.75"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</row>
    <row r="1065" spans="28:42" ht="12.75"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</row>
    <row r="1066" spans="28:42" ht="12.75"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</row>
    <row r="1067" spans="28:42" ht="12.75"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</row>
    <row r="1068" spans="28:42" ht="12.75"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</row>
    <row r="1069" spans="28:42" ht="12.75"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</row>
    <row r="1070" spans="28:42" ht="12.75"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</row>
    <row r="1071" spans="28:42" ht="12.75"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</row>
    <row r="1072" spans="28:42" ht="12.75"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</row>
    <row r="1073" spans="28:42" ht="12.75"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</row>
    <row r="1074" spans="28:42" ht="12.75"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</row>
    <row r="1075" spans="28:42" ht="12.75"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</row>
    <row r="1076" spans="28:42" ht="12.75"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</row>
    <row r="1077" spans="28:42" ht="12.75"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</row>
    <row r="1078" spans="28:42" ht="12.75"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</row>
    <row r="1079" spans="28:42" ht="12.75"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</row>
    <row r="1080" spans="28:42" ht="12.75"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</row>
    <row r="1081" spans="28:42" ht="12.75"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</row>
    <row r="1082" spans="28:42" ht="12.75"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</row>
    <row r="1083" spans="28:42" ht="12.75"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</row>
    <row r="1084" spans="28:42" ht="12.75"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</row>
    <row r="1085" spans="28:42" ht="12.75"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</row>
    <row r="1086" spans="28:42" ht="12.75"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</row>
    <row r="1087" spans="28:42" ht="12.75"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</row>
    <row r="1088" spans="28:42" ht="12.75"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</row>
    <row r="1089" spans="28:42" ht="12.75"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</row>
    <row r="1090" spans="28:42" ht="12.75"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</row>
    <row r="1091" spans="28:42" ht="12.75"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</row>
    <row r="1092" spans="28:42" ht="12.75"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</row>
    <row r="1093" spans="28:42" ht="12.75"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</row>
    <row r="1094" spans="28:42" ht="12.75"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</row>
    <row r="1095" spans="28:42" ht="12.75"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</row>
    <row r="1096" spans="28:42" ht="12.75"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</row>
    <row r="1097" spans="28:42" ht="12.75"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</row>
    <row r="1098" spans="28:42" ht="12.75"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</row>
    <row r="1099" spans="28:42" ht="12.75"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</row>
    <row r="1100" spans="28:42" ht="12.75"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</row>
    <row r="1101" spans="28:42" ht="12.75"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</row>
    <row r="1102" spans="28:42" ht="12.75"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</row>
    <row r="1103" spans="28:42" ht="12.75"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</row>
    <row r="1104" spans="28:42" ht="12.75"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</row>
    <row r="1105" spans="28:42" ht="12.75"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</row>
    <row r="1106" spans="28:42" ht="12.75"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</row>
    <row r="1107" spans="28:42" ht="12.75"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</row>
    <row r="1108" spans="28:42" ht="12.75"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</row>
    <row r="1109" spans="28:42" ht="12.75"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</row>
    <row r="1110" spans="28:42" ht="12.75"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</row>
    <row r="1111" spans="28:42" ht="12.75"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</row>
    <row r="1112" spans="28:42" ht="12.75"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</row>
    <row r="1113" spans="28:42" ht="12.75"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</row>
    <row r="1114" spans="28:42" ht="12.75"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</row>
    <row r="1115" spans="28:42" ht="12.75"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</row>
    <row r="1116" spans="28:42" ht="12.75"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</row>
    <row r="1117" spans="28:42" ht="12.75"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</row>
    <row r="1118" spans="28:42" ht="12.75"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</row>
    <row r="1119" spans="28:42" ht="12.75"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</row>
    <row r="1120" spans="28:42" ht="12.75"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</row>
    <row r="1121" spans="28:42" ht="12.75"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</row>
    <row r="1122" spans="28:42" ht="12.75"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</row>
    <row r="1123" spans="28:42" ht="12.75"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</row>
    <row r="1124" spans="28:42" ht="12.75"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</row>
    <row r="1125" spans="28:42" ht="12.75"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</row>
    <row r="1126" spans="28:42" ht="12.75"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</row>
    <row r="1127" spans="28:42" ht="12.75"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</row>
    <row r="1128" spans="28:42" ht="12.75"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</row>
    <row r="1129" spans="28:42" ht="12.75"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</row>
    <row r="1130" spans="28:42" ht="12.75"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</row>
    <row r="1131" spans="28:42" ht="12.75"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</row>
    <row r="1132" spans="28:42" ht="12.75"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</row>
    <row r="1133" spans="28:42" ht="12.75"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</row>
    <row r="1134" spans="28:42" ht="12.75"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</row>
    <row r="1135" spans="28:42" ht="12.75"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</row>
    <row r="1136" spans="28:42" ht="12.75"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</row>
    <row r="1137" spans="28:42" ht="12.75"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</row>
    <row r="1138" spans="28:42" ht="12.75"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</row>
    <row r="1139" spans="28:42" ht="12.75"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</row>
    <row r="1140" spans="28:42" ht="12.75"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</row>
    <row r="1141" spans="28:42" ht="12.75"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</row>
    <row r="1142" spans="28:42" ht="12.75"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</row>
    <row r="1143" spans="28:42" ht="12.75"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</row>
    <row r="1144" spans="28:42" ht="12.75"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</row>
    <row r="1145" spans="28:42" ht="12.75"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</row>
    <row r="1146" spans="28:42" ht="12.75"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</row>
    <row r="1147" spans="28:42" ht="12.75"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</row>
    <row r="1148" spans="28:42" ht="12.75"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</row>
    <row r="1149" spans="28:42" ht="12.75"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</row>
    <row r="1150" spans="28:42" ht="12.75"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</row>
    <row r="1151" spans="28:42" ht="12.75"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</row>
    <row r="1152" spans="28:42" ht="12.75"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</row>
    <row r="1153" spans="28:42" ht="12.75"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</row>
    <row r="1154" spans="28:42" ht="12.75"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</row>
    <row r="1155" spans="28:42" ht="12.75"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</row>
    <row r="1156" spans="28:42" ht="12.75"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</row>
    <row r="1157" spans="28:42" ht="12.75"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</row>
    <row r="1158" spans="28:42" ht="12.75"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</row>
    <row r="1159" spans="28:42" ht="12.75"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</row>
    <row r="1160" spans="28:42" ht="12.75"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</row>
    <row r="1161" spans="28:42" ht="12.75"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</row>
    <row r="1162" spans="28:42" ht="12.75"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</row>
    <row r="1163" spans="28:42" ht="12.75"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</row>
    <row r="1164" spans="28:42" ht="12.75"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</row>
    <row r="1165" spans="28:42" ht="12.75"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</row>
    <row r="1166" spans="28:42" ht="12.75"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</row>
    <row r="1167" spans="28:42" ht="12.75"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</row>
    <row r="1168" spans="28:42" ht="12.75"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</row>
    <row r="1169" spans="28:42" ht="12.75"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</row>
    <row r="1170" spans="28:42" ht="12.75"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</row>
    <row r="1171" spans="28:42" ht="12.75"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</row>
    <row r="1172" spans="28:42" ht="12.75"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</row>
    <row r="1173" spans="28:42" ht="12.75"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</row>
    <row r="1174" spans="28:42" ht="12.75"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</row>
    <row r="1175" spans="28:42" ht="12.75"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</row>
    <row r="1176" spans="28:42" ht="12.75"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</row>
    <row r="1177" spans="28:42" ht="12.75"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</row>
    <row r="1178" spans="28:42" ht="12.75"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</row>
    <row r="1179" spans="28:42" ht="12.75"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</row>
    <row r="1180" spans="28:42" ht="12.75"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</row>
    <row r="1181" spans="28:42" ht="12.75"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</row>
    <row r="1182" spans="28:42" ht="12.75"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</row>
    <row r="1183" spans="28:42" ht="12.75"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</row>
    <row r="1184" spans="28:42" ht="12.75"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</row>
    <row r="1185" spans="28:42" ht="12.75"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</row>
    <row r="1186" spans="28:42" ht="12.75"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</row>
    <row r="1187" spans="28:42" ht="12.75"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</row>
    <row r="1188" spans="28:42" ht="12.75"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</row>
    <row r="1189" spans="28:42" ht="12.75"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</row>
    <row r="1190" spans="28:42" ht="12.75"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</row>
    <row r="1191" spans="28:42" ht="12.75"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</row>
    <row r="1192" spans="28:42" ht="12.75"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</row>
    <row r="1193" spans="28:42" ht="12.75"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</row>
    <row r="1194" spans="28:42" ht="12.75"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</row>
    <row r="1195" spans="28:42" ht="12.75"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</row>
    <row r="1196" spans="28:42" ht="12.75"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</row>
    <row r="1197" spans="28:42" ht="12.75"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</row>
    <row r="1198" spans="28:42" ht="12.75"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</row>
    <row r="1199" spans="28:42" ht="12.75"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</row>
    <row r="1200" spans="28:42" ht="12.75"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</row>
    <row r="1201" spans="28:42" ht="12.75"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</row>
    <row r="1202" spans="28:42" ht="12.75"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</row>
    <row r="1203" spans="28:42" ht="12.75"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</row>
    <row r="1204" spans="28:42" ht="12.75"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</row>
    <row r="1205" spans="28:42" ht="12.75"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</row>
    <row r="1206" spans="28:42" ht="12.75"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</row>
    <row r="1207" spans="28:42" ht="12.75"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</row>
    <row r="1208" spans="28:42" ht="12.75"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</row>
    <row r="1209" spans="28:42" ht="12.75"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</row>
    <row r="1210" spans="28:42" ht="12.75"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</row>
    <row r="1211" spans="28:42" ht="12.75"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</row>
    <row r="1212" spans="28:42" ht="12.75"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</row>
    <row r="1213" spans="28:42" ht="12.75"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</row>
    <row r="1214" spans="28:42" ht="12.75"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</row>
    <row r="1215" spans="28:42" ht="12.75"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</row>
    <row r="1216" spans="28:42" ht="12.75"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</row>
    <row r="1217" spans="28:42" ht="12.75"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</row>
    <row r="1218" spans="28:42" ht="12.75"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</row>
    <row r="1219" spans="28:42" ht="12.75"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</row>
    <row r="1220" spans="28:42" ht="12.75"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</row>
    <row r="1221" spans="28:42" ht="12.75"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</row>
    <row r="1222" spans="28:42" ht="12.75"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</row>
    <row r="1223" spans="28:42" ht="12.75"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</row>
    <row r="1224" spans="28:42" ht="12.75"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</row>
    <row r="1225" spans="28:42" ht="12.75"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</row>
    <row r="1226" spans="28:42" ht="12.75"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</row>
    <row r="1227" spans="28:42" ht="12.75"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</row>
    <row r="1228" spans="28:42" ht="12.75"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</row>
    <row r="1229" spans="28:42" ht="12.75"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</row>
    <row r="1230" spans="28:42" ht="12.75"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</row>
    <row r="1231" spans="28:42" ht="12.75"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</row>
    <row r="1232" spans="28:42" ht="12.75"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</row>
    <row r="1233" spans="28:42" ht="12.75"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</row>
    <row r="1234" spans="28:42" ht="12.75"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</row>
    <row r="1235" spans="28:42" ht="12.75"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</row>
    <row r="1236" spans="28:42" ht="12.75"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</row>
    <row r="1237" spans="28:42" ht="12.75"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</row>
    <row r="1238" spans="28:42" ht="12.75"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</row>
    <row r="1239" spans="28:42" ht="12.75"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</row>
    <row r="1240" spans="28:42" ht="12.75"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</row>
    <row r="1241" spans="28:42" ht="12.75"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</row>
    <row r="1242" spans="28:42" ht="12.75"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</row>
    <row r="1243" spans="28:42" ht="12.75"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</row>
    <row r="1244" spans="28:42" ht="12.75"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</row>
    <row r="1245" spans="28:42" ht="12.75"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</row>
    <row r="1246" spans="28:42" ht="12.75"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</row>
    <row r="1247" spans="28:42" ht="12.75"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</row>
    <row r="1248" spans="28:42" ht="12.75"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</row>
    <row r="1249" spans="28:42" ht="12.75"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</row>
    <row r="1250" spans="28:42" ht="12.75"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</row>
    <row r="1251" spans="28:42" ht="12.75"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</row>
    <row r="1252" spans="28:42" ht="12.75"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</row>
    <row r="1253" spans="28:42" ht="12.75"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</row>
    <row r="1254" spans="28:42" ht="12.75"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</row>
    <row r="1255" spans="28:42" ht="12.75"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</row>
    <row r="1256" spans="28:42" ht="12.75"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</row>
    <row r="1257" spans="28:42" ht="12.75"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</row>
    <row r="1258" spans="28:42" ht="12.75"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</row>
    <row r="1259" spans="28:42" ht="12.75"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</row>
    <row r="1260" spans="28:42" ht="12.75"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</row>
    <row r="1261" spans="28:42" ht="12.75"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</row>
    <row r="1262" spans="28:42" ht="12.75"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</row>
    <row r="1263" spans="28:42" ht="12.75"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</row>
    <row r="1264" spans="28:42" ht="12.75"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</row>
    <row r="1265" spans="28:42" ht="12.75"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</row>
    <row r="1266" spans="28:42" ht="12.75"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</row>
    <row r="1267" spans="28:42" ht="12.75"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</row>
    <row r="1268" spans="28:42" ht="12.75"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</row>
    <row r="1269" spans="28:42" ht="12.75"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</row>
    <row r="1270" spans="28:42" ht="12.75"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</row>
    <row r="1271" spans="28:42" ht="12.75"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</row>
    <row r="1272" spans="28:42" ht="12.75"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</row>
    <row r="1273" spans="28:42" ht="12.75"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</row>
    <row r="1274" spans="28:42" ht="12.75"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</row>
    <row r="1275" spans="28:42" ht="12.75"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</row>
    <row r="1276" spans="28:42" ht="12.75"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</row>
    <row r="1277" spans="28:42" ht="12.75"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</row>
    <row r="1278" spans="28:42" ht="12.75"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</row>
    <row r="1279" spans="28:42" ht="12.75"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</row>
    <row r="1280" spans="28:42" ht="12.75"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</row>
    <row r="1281" spans="28:42" ht="12.75"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</row>
    <row r="1282" spans="28:42" ht="12.75"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</row>
    <row r="1283" spans="28:42" ht="12.75"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</row>
    <row r="1284" spans="28:42" ht="12.75"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</row>
    <row r="1285" spans="28:42" ht="12.75"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</row>
    <row r="1286" spans="28:42" ht="12.75"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</row>
    <row r="1287" spans="28:42" ht="12.75"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</row>
    <row r="1288" spans="28:42" ht="12.75"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</row>
    <row r="1289" spans="28:42" ht="12.75"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</row>
    <row r="1290" spans="28:42" ht="12.75"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</row>
    <row r="1291" spans="28:42" ht="12.75"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</row>
    <row r="1292" spans="28:42" ht="12.75"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</row>
    <row r="1293" spans="28:42" ht="12.75"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</row>
    <row r="1294" spans="28:42" ht="12.75"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</row>
    <row r="1295" spans="28:42" ht="12.75"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</row>
    <row r="1296" spans="28:42" ht="12.75"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</row>
    <row r="1297" spans="28:42" ht="12.75"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</row>
    <row r="1298" spans="28:42" ht="12.75"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</row>
    <row r="1299" spans="28:42" ht="12.75"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</row>
    <row r="1300" spans="28:42" ht="12.75"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</row>
    <row r="1301" spans="28:42" ht="12.75"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</row>
    <row r="1302" spans="28:42" ht="12.75"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</row>
    <row r="1303" spans="28:42" ht="12.75"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</row>
    <row r="1304" spans="28:42" ht="12.75"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</row>
    <row r="1305" spans="28:42" ht="12.75"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</row>
    <row r="1306" spans="28:42" ht="12.75"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</row>
    <row r="1307" spans="28:42" ht="12.75"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</row>
    <row r="1308" spans="28:42" ht="12.75"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</row>
    <row r="1309" spans="28:42" ht="12.75"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</row>
    <row r="1310" spans="28:42" ht="12.75"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</row>
    <row r="1311" spans="28:42" ht="12.75"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</row>
    <row r="1312" spans="28:42" ht="12.75"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</row>
    <row r="1313" spans="28:42" ht="12.75"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</row>
    <row r="1314" spans="28:42" ht="12.75"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</row>
    <row r="1315" spans="28:42" ht="12.75"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</row>
    <row r="1316" spans="28:42" ht="12.75"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</row>
    <row r="1317" spans="28:42" ht="12.75"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</row>
    <row r="1318" spans="28:42" ht="12.75"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</row>
    <row r="1319" spans="28:42" ht="12.75"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</row>
    <row r="1320" spans="28:42" ht="12.75"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</row>
    <row r="1321" spans="28:42" ht="12.75"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</row>
    <row r="1322" spans="28:42" ht="12.75"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</row>
    <row r="1323" spans="28:42" ht="12.75"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</row>
    <row r="1324" spans="28:42" ht="12.75"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</row>
    <row r="1325" spans="28:42" ht="12.75"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</row>
    <row r="1326" spans="28:42" ht="12.75"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</row>
    <row r="1327" spans="28:42" ht="12.75"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</row>
    <row r="1328" spans="28:42" ht="12.75"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</row>
    <row r="1329" spans="28:42" ht="12.75"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</row>
    <row r="1330" spans="28:42" ht="12.75"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</row>
    <row r="1331" spans="28:42" ht="12.75"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</row>
    <row r="1332" spans="28:42" ht="12.75"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</row>
    <row r="1333" spans="28:42" ht="12.75"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</row>
    <row r="1334" spans="28:42" ht="12.75"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</row>
    <row r="1335" spans="28:42" ht="12.75"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</row>
    <row r="1336" spans="28:42" ht="12.75"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</row>
    <row r="1337" spans="28:42" ht="12.75"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</row>
    <row r="1338" spans="28:42" ht="12.75"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</row>
    <row r="1339" spans="28:42" ht="12.75"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</row>
    <row r="1340" spans="28:42" ht="12.75"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</row>
    <row r="1341" spans="28:42" ht="12.75"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</row>
    <row r="1342" spans="28:42" ht="12.75"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</row>
    <row r="1343" spans="28:42" ht="12.75"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</row>
    <row r="1344" spans="28:42" ht="12.75"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</row>
    <row r="1345" spans="28:42" ht="12.75"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</row>
    <row r="1346" spans="28:42" ht="12.75"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</row>
    <row r="1347" spans="28:42" ht="12.75"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</row>
    <row r="1348" spans="28:42" ht="12.75"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</row>
    <row r="1349" spans="28:42" ht="12.75"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</row>
    <row r="1350" spans="28:42" ht="12.75"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</row>
    <row r="1351" spans="28:42" ht="12.75"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</row>
    <row r="1352" spans="28:42" ht="12.75"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</row>
    <row r="1353" spans="28:42" ht="12.75"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</row>
    <row r="1354" spans="28:42" ht="12.75"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</row>
    <row r="1355" spans="28:42" ht="12.75"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</row>
    <row r="1356" spans="28:42" ht="12.75"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</row>
    <row r="1357" spans="28:42" ht="12.75"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</row>
    <row r="1358" spans="28:42" ht="12.75"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</row>
    <row r="1359" spans="28:42" ht="12.75"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</row>
    <row r="1360" spans="28:42" ht="12.75"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</row>
    <row r="1361" spans="28:42" ht="12.75"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</row>
    <row r="1362" spans="28:42" ht="12.75"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</row>
    <row r="1363" spans="28:42" ht="12.75"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</row>
    <row r="1364" spans="28:42" ht="12.75"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</row>
    <row r="1365" spans="28:42" ht="12.75"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</row>
    <row r="1366" spans="28:42" ht="12.75"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</row>
    <row r="1367" spans="28:42" ht="12.75"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</row>
    <row r="1368" spans="28:42" ht="12.75"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</row>
    <row r="1369" spans="28:42" ht="12.75"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</row>
    <row r="1370" spans="28:42" ht="12.75"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</row>
    <row r="1371" spans="28:42" ht="12.75"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</row>
    <row r="1372" spans="28:42" ht="12.75"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</row>
    <row r="1373" spans="28:42" ht="12.75"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</row>
    <row r="1374" spans="28:42" ht="12.75"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</row>
    <row r="1375" spans="28:42" ht="12.75"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</row>
    <row r="1376" spans="28:42" ht="12.75"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</row>
    <row r="1377" spans="28:42" ht="12.75"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</row>
    <row r="1378" spans="28:42" ht="12.75"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</row>
    <row r="1379" spans="28:42" ht="12.75"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</row>
    <row r="1380" spans="28:42" ht="12.75"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</row>
    <row r="1381" spans="28:42" ht="12.75"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</row>
    <row r="1382" spans="28:42" ht="12.75"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</row>
    <row r="1383" spans="28:42" ht="12.75"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</row>
    <row r="1384" spans="28:42" ht="12.75"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</row>
    <row r="1385" spans="28:42" ht="12.75"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</row>
    <row r="1386" spans="28:42" ht="12.75"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</row>
    <row r="1387" spans="28:42" ht="12.75"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</row>
    <row r="1388" spans="28:42" ht="12.75"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</row>
    <row r="1389" spans="28:42" ht="12.75"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</row>
    <row r="1390" spans="28:42" ht="12.75"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</row>
    <row r="1391" spans="28:42" ht="12.75"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</row>
    <row r="1392" spans="28:42" ht="12.75"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</row>
    <row r="1393" spans="28:42" ht="12.75"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</row>
    <row r="1394" spans="28:42" ht="12.75"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</row>
    <row r="1395" spans="28:42" ht="12.75"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</row>
    <row r="1396" spans="28:42" ht="12.75"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</row>
    <row r="1397" spans="28:42" ht="12.75"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</row>
    <row r="1398" spans="28:42" ht="12.75"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</row>
    <row r="1399" spans="28:42" ht="12.75"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</row>
    <row r="1400" spans="28:42" ht="12.75"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</row>
    <row r="1401" spans="28:42" ht="12.75"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</row>
    <row r="1402" spans="28:42" ht="12.75"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</row>
    <row r="1403" spans="28:42" ht="12.75"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</row>
    <row r="1404" spans="28:42" ht="12.75"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</row>
    <row r="1405" spans="28:42" ht="12.75"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</row>
    <row r="1406" spans="28:42" ht="12.75"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</row>
    <row r="1407" spans="28:42" ht="12.75"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</row>
    <row r="1408" spans="28:42" ht="12.75"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</row>
    <row r="1409" spans="28:42" ht="12.75"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</row>
    <row r="1410" spans="28:42" ht="12.75"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</row>
    <row r="1411" spans="28:42" ht="12.75"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</row>
    <row r="1412" spans="28:42" ht="12.75"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</row>
    <row r="1413" spans="28:42" ht="12.75"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</row>
    <row r="1414" spans="28:42" ht="12.75"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</row>
    <row r="1415" spans="28:42" ht="12.75"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</row>
    <row r="1416" spans="28:42" ht="12.75"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</row>
    <row r="1417" spans="28:42" ht="12.75"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</row>
    <row r="1418" spans="28:42" ht="12.75"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</row>
    <row r="1419" spans="28:42" ht="12.75"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</row>
    <row r="1420" spans="28:42" ht="12.75"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</row>
    <row r="1421" spans="28:42" ht="12.75"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</row>
    <row r="1422" spans="28:42" ht="12.75"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</row>
    <row r="1423" spans="28:42" ht="12.75"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</row>
    <row r="1424" spans="28:42" ht="12.75"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</row>
    <row r="1425" spans="28:42" ht="12.75"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</row>
    <row r="1426" spans="28:42" ht="12.75"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</row>
    <row r="1427" spans="28:42" ht="12.75"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</row>
    <row r="1428" spans="28:42" ht="12.75"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</row>
    <row r="1429" spans="28:42" ht="12.75"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</row>
    <row r="1430" spans="28:42" ht="12.75"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</row>
    <row r="1431" spans="28:42" ht="12.75"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</row>
    <row r="1432" spans="28:42" ht="12.75"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</row>
    <row r="1433" spans="28:42" ht="12.75"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</row>
    <row r="1434" spans="28:42" ht="12.75"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</row>
    <row r="1435" spans="28:42" ht="12.75"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</row>
    <row r="1436" spans="28:42" ht="12.75"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</row>
    <row r="1437" spans="28:42" ht="12.75"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</row>
    <row r="1438" spans="28:42" ht="12.75"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</row>
    <row r="1439" spans="28:42" ht="12.75"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</row>
    <row r="1440" spans="28:42" ht="12.75"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</row>
    <row r="1441" spans="28:42" ht="12.75"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</row>
    <row r="1442" spans="28:42" ht="12.75"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</row>
    <row r="1443" spans="28:42" ht="12.75"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</row>
    <row r="1444" spans="28:42" ht="12.75"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</row>
    <row r="1445" spans="28:42" ht="12.75"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</row>
    <row r="1446" spans="28:42" ht="12.75"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</row>
    <row r="1447" spans="28:42" ht="12.75"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</row>
    <row r="1448" spans="28:42" ht="12.75"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</row>
    <row r="1449" spans="28:42" ht="12.75"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</row>
    <row r="1450" spans="28:42" ht="12.75"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</row>
    <row r="1451" spans="28:42" ht="12.75"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</row>
    <row r="1452" spans="28:42" ht="12.75"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</row>
    <row r="1453" spans="28:42" ht="12.75"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</row>
    <row r="1454" spans="28:42" ht="12.75"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</row>
    <row r="1455" spans="28:42" ht="12.75"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</row>
    <row r="1456" spans="28:42" ht="12.75"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</row>
    <row r="1457" spans="28:42" ht="12.75"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</row>
    <row r="1458" spans="28:42" ht="12.75"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</row>
    <row r="1459" spans="28:42" ht="12.75"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</row>
    <row r="1460" spans="28:42" ht="12.75"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</row>
    <row r="1461" spans="28:42" ht="12.75"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</row>
    <row r="1462" spans="28:42" ht="12.75"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</row>
    <row r="1463" spans="28:42" ht="12.75"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</row>
    <row r="1464" spans="28:42" ht="12.75"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</row>
    <row r="1465" spans="28:42" ht="12.75"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</row>
    <row r="1466" spans="28:42" ht="12.75"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</row>
    <row r="1467" spans="28:42" ht="12.75"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</row>
    <row r="1468" spans="28:42" ht="12.75"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</row>
    <row r="1469" spans="28:42" ht="12.75"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</row>
    <row r="1470" spans="28:42" ht="12.75"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</row>
    <row r="1471" spans="28:42" ht="12.75"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</row>
    <row r="1472" spans="28:42" ht="12.75"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</row>
    <row r="1473" spans="28:42" ht="12.75"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</row>
    <row r="1474" spans="28:42" ht="12.75"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</row>
    <row r="1475" spans="28:42" ht="12.75"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</row>
    <row r="1476" spans="28:42" ht="12.75"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</row>
    <row r="1477" spans="28:42" ht="12.75"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</row>
    <row r="1478" spans="28:42" ht="12.75"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</row>
    <row r="1479" spans="28:42" ht="12.75"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</row>
    <row r="1480" spans="28:42" ht="12.75"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</row>
    <row r="1481" spans="28:42" ht="12.75"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</row>
    <row r="1482" spans="28:42" ht="12.75"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</row>
    <row r="1483" spans="28:42" ht="12.75"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</row>
    <row r="1484" spans="28:42" ht="12.75"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</row>
    <row r="1485" spans="28:42" ht="12.75"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</row>
    <row r="1486" spans="28:42" ht="12.75"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</row>
    <row r="1487" spans="28:42" ht="12.75"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</row>
    <row r="1488" spans="28:42" ht="12.75"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</row>
    <row r="1489" spans="28:42" ht="12.75"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</row>
    <row r="1490" spans="28:42" ht="12.75"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</row>
    <row r="1491" spans="28:42" ht="12.75"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</row>
    <row r="1492" spans="28:42" ht="12.75"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</row>
    <row r="1493" spans="28:42" ht="12.75"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</row>
    <row r="1494" spans="28:42" ht="12.75"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</row>
    <row r="1495" spans="28:42" ht="12.75"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</row>
    <row r="1496" spans="28:42" ht="12.75"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</row>
    <row r="1497" spans="28:42" ht="12.75"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</row>
    <row r="1498" spans="28:42" ht="12.75"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</row>
    <row r="1499" spans="28:42" ht="12.75"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</row>
    <row r="1500" spans="28:42" ht="12.75"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</row>
    <row r="1501" spans="28:42" ht="12.75"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</row>
    <row r="1502" spans="28:42" ht="12.75"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</row>
    <row r="1503" spans="28:42" ht="12.75"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</row>
    <row r="1504" spans="28:42" ht="12.75"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</row>
    <row r="1505" spans="28:42" ht="12.75"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</row>
    <row r="1506" spans="28:42" ht="12.75"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</row>
    <row r="1507" spans="28:42" ht="12.75"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</row>
    <row r="1508" spans="28:42" ht="12.75"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</row>
    <row r="1509" spans="28:42" ht="12.75"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</row>
    <row r="1510" spans="28:42" ht="12.75"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</row>
    <row r="1511" spans="28:42" ht="12.75"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</row>
    <row r="1512" spans="28:42" ht="12.75"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</row>
    <row r="1513" spans="28:42" ht="12.75"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</row>
    <row r="1514" spans="28:42" ht="12.75"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</row>
    <row r="1515" spans="28:42" ht="12.75"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</row>
    <row r="1516" spans="28:42" ht="12.75"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</row>
    <row r="1517" spans="28:42" ht="12.75"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</row>
    <row r="1518" spans="28:42" ht="12.75"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</row>
    <row r="1519" spans="28:42" ht="12.75"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</row>
    <row r="1520" spans="28:42" ht="12.75"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</row>
    <row r="1521" spans="28:42" ht="12.75"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</row>
    <row r="1522" spans="28:42" ht="12.75"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</row>
    <row r="1523" spans="28:42" ht="12.75"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</row>
    <row r="1524" spans="28:42" ht="12.75"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</row>
    <row r="1525" spans="28:42" ht="12.75"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</row>
    <row r="1526" spans="28:42" ht="12.75"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</row>
    <row r="1527" spans="28:42" ht="12.75"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</row>
    <row r="1528" spans="28:42" ht="12.75"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</row>
    <row r="1529" spans="28:42" ht="12.75"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</row>
    <row r="1530" spans="28:42" ht="12.75"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</row>
    <row r="1531" spans="28:42" ht="12.75"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</row>
    <row r="1532" spans="28:42" ht="12.75"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</row>
    <row r="1533" spans="28:42" ht="12.75"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</row>
    <row r="1534" spans="28:42" ht="12.75"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</row>
    <row r="1535" spans="28:42" ht="12.75"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</row>
    <row r="1536" spans="28:42" ht="12.75"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</row>
    <row r="1537" spans="28:42" ht="12.75"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</row>
    <row r="1538" spans="28:42" ht="12.75"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</row>
    <row r="1539" spans="28:42" ht="12.75"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</row>
    <row r="1540" spans="28:42" ht="12.75"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</row>
    <row r="1541" spans="28:42" ht="12.75"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</row>
    <row r="1542" spans="28:42" ht="12.75"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</row>
    <row r="1543" spans="28:42" ht="12.75"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</row>
    <row r="1544" spans="28:42" ht="12.75"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</row>
    <row r="1545" spans="28:42" ht="12.75"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</row>
    <row r="1546" spans="28:42" ht="12.75"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</row>
    <row r="1547" spans="28:42" ht="12.75"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</row>
    <row r="1548" spans="28:42" ht="12.75"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</row>
    <row r="1549" spans="28:42" ht="12.75"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</row>
    <row r="1550" spans="28:42" ht="12.75"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</row>
    <row r="1551" spans="28:42" ht="12.75"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</row>
    <row r="1552" spans="28:42" ht="12.75"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</row>
    <row r="1553" spans="28:42" ht="12.75"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</row>
    <row r="1554" spans="28:42" ht="12.75"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</row>
    <row r="1555" spans="28:42" ht="12.75"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</row>
    <row r="1556" spans="28:42" ht="12.75"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</row>
    <row r="1557" spans="28:42" ht="12.75"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  <c r="AP1557" s="19"/>
    </row>
    <row r="1558" spans="28:42" ht="12.75"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  <c r="AP1558" s="19"/>
    </row>
    <row r="1559" spans="28:42" ht="12.75"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</row>
    <row r="1560" spans="28:42" ht="12.75"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  <c r="AP1560" s="19"/>
    </row>
    <row r="1561" spans="28:42" ht="12.75"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</row>
    <row r="1562" spans="28:42" ht="12.75"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</row>
    <row r="1563" spans="28:42" ht="12.75"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</row>
    <row r="1564" spans="28:42" ht="12.75"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  <c r="AP1564" s="19"/>
    </row>
    <row r="1565" spans="28:42" ht="12.75"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  <c r="AP1565" s="19"/>
    </row>
    <row r="1566" spans="28:42" ht="12.75"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</row>
    <row r="1567" spans="28:42" ht="12.75"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  <c r="AP1567" s="19"/>
    </row>
    <row r="1568" spans="28:42" ht="12.75"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</row>
    <row r="1569" spans="28:42" ht="12.75"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</row>
    <row r="1570" spans="28:42" ht="12.75"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</row>
    <row r="1571" spans="28:42" ht="12.75"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</row>
    <row r="1572" spans="28:42" ht="12.75"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</row>
    <row r="1573" spans="28:42" ht="12.75"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  <c r="AP1573" s="19"/>
    </row>
    <row r="1574" spans="28:42" ht="12.75"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  <c r="AP1574" s="19"/>
    </row>
  </sheetData>
  <sheetProtection/>
  <mergeCells count="40">
    <mergeCell ref="X34:Y34"/>
    <mergeCell ref="X35:Y35"/>
    <mergeCell ref="O36:S36"/>
    <mergeCell ref="I35:J35"/>
    <mergeCell ref="L35:M35"/>
    <mergeCell ref="O35:P35"/>
    <mergeCell ref="R35:S35"/>
    <mergeCell ref="U35:V35"/>
    <mergeCell ref="U36:Y36"/>
    <mergeCell ref="I36:M36"/>
    <mergeCell ref="N7:N8"/>
    <mergeCell ref="Z7:Z8"/>
    <mergeCell ref="O7:P7"/>
    <mergeCell ref="R7:S7"/>
    <mergeCell ref="T7:T8"/>
    <mergeCell ref="I34:J34"/>
    <mergeCell ref="L34:M34"/>
    <mergeCell ref="O34:P34"/>
    <mergeCell ref="R34:S34"/>
    <mergeCell ref="U34:V34"/>
    <mergeCell ref="F6:F8"/>
    <mergeCell ref="G6:G8"/>
    <mergeCell ref="H6:H8"/>
    <mergeCell ref="I6:N6"/>
    <mergeCell ref="O6:T6"/>
    <mergeCell ref="AB5:AB8"/>
    <mergeCell ref="AA5:AA8"/>
    <mergeCell ref="U6:Z6"/>
    <mergeCell ref="I7:J7"/>
    <mergeCell ref="L7:M7"/>
    <mergeCell ref="AB32:AB36"/>
    <mergeCell ref="C3:G3"/>
    <mergeCell ref="B5:B8"/>
    <mergeCell ref="C5:C8"/>
    <mergeCell ref="D5:H5"/>
    <mergeCell ref="I5:Z5"/>
    <mergeCell ref="D6:D8"/>
    <mergeCell ref="U7:V7"/>
    <mergeCell ref="X7:Y7"/>
    <mergeCell ref="E6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>&amp;RZałącznik 1.4
do Programu studiów
(Uchwała Senatu  8/2021
zał. 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WSH TWP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Maliszewska</dc:creator>
  <cp:keywords/>
  <dc:description/>
  <cp:lastModifiedBy>bpick</cp:lastModifiedBy>
  <cp:lastPrinted>2021-09-14T12:50:30Z</cp:lastPrinted>
  <dcterms:created xsi:type="dcterms:W3CDTF">2007-02-16T13:50:45Z</dcterms:created>
  <dcterms:modified xsi:type="dcterms:W3CDTF">2021-09-15T10:36:35Z</dcterms:modified>
  <cp:category/>
  <cp:version/>
  <cp:contentType/>
  <cp:contentStatus/>
</cp:coreProperties>
</file>